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Из сайта\"/>
    </mc:Choice>
  </mc:AlternateContent>
  <bookViews>
    <workbookView xWindow="0" yWindow="0" windowWidth="28800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A91" i="1" l="1"/>
  <c r="L89" i="1"/>
  <c r="L87" i="1"/>
  <c r="M85" i="1"/>
  <c r="J85" i="1"/>
  <c r="I85" i="1"/>
  <c r="G85" i="1"/>
  <c r="F85" i="1"/>
  <c r="N84" i="1"/>
  <c r="N83" i="1"/>
  <c r="N82" i="1"/>
  <c r="N79" i="1"/>
  <c r="N78" i="1"/>
  <c r="N77" i="1"/>
  <c r="N76" i="1"/>
  <c r="N75" i="1"/>
  <c r="N74" i="1"/>
  <c r="N73" i="1"/>
  <c r="N72" i="1"/>
  <c r="N70" i="1"/>
  <c r="N69" i="1"/>
  <c r="M69" i="1"/>
  <c r="L69" i="1"/>
  <c r="K69" i="1"/>
  <c r="J69" i="1"/>
  <c r="I69" i="1"/>
  <c r="G69" i="1"/>
  <c r="F69" i="1"/>
  <c r="N68" i="1"/>
  <c r="N67" i="1"/>
  <c r="N66" i="1"/>
  <c r="N65" i="1"/>
  <c r="N64" i="1"/>
  <c r="N63" i="1"/>
  <c r="N62" i="1"/>
  <c r="N61" i="1"/>
  <c r="N59" i="1"/>
  <c r="N58" i="1" s="1"/>
  <c r="M58" i="1"/>
  <c r="L58" i="1"/>
  <c r="K58" i="1"/>
  <c r="J58" i="1"/>
  <c r="I58" i="1"/>
  <c r="G58" i="1"/>
  <c r="F58" i="1"/>
  <c r="M55" i="1"/>
  <c r="J55" i="1"/>
  <c r="I55" i="1"/>
  <c r="G55" i="1"/>
  <c r="F55" i="1"/>
  <c r="N54" i="1"/>
  <c r="N53" i="1"/>
  <c r="K52" i="1"/>
  <c r="C52" i="1"/>
  <c r="N50" i="1"/>
  <c r="N49" i="1"/>
  <c r="N48" i="1"/>
  <c r="N47" i="1"/>
  <c r="N46" i="1"/>
  <c r="N45" i="1"/>
  <c r="N44" i="1"/>
  <c r="N41" i="1"/>
  <c r="N40" i="1"/>
  <c r="N39" i="1"/>
  <c r="N38" i="1"/>
  <c r="N36" i="1"/>
  <c r="N35" i="1"/>
  <c r="M35" i="1"/>
  <c r="L35" i="1"/>
  <c r="K35" i="1"/>
  <c r="J35" i="1"/>
  <c r="I35" i="1"/>
  <c r="G35" i="1"/>
  <c r="F35" i="1"/>
  <c r="N34" i="1"/>
  <c r="N33" i="1"/>
  <c r="N32" i="1"/>
  <c r="N31" i="1"/>
  <c r="N30" i="1"/>
  <c r="N29" i="1"/>
  <c r="N28" i="1"/>
  <c r="N27" i="1"/>
  <c r="N25" i="1"/>
  <c r="N23" i="1" s="1"/>
  <c r="M23" i="1"/>
  <c r="L23" i="1"/>
  <c r="K23" i="1"/>
  <c r="J23" i="1"/>
  <c r="I23" i="1"/>
  <c r="G23" i="1"/>
  <c r="F23" i="1"/>
  <c r="M21" i="1"/>
  <c r="M51" i="1" s="1"/>
  <c r="M52" i="1" s="1"/>
  <c r="L21" i="1"/>
  <c r="K21" i="1"/>
  <c r="J21" i="1"/>
  <c r="I21" i="1"/>
  <c r="I51" i="1" s="1"/>
  <c r="I52" i="1" s="1"/>
  <c r="G21" i="1"/>
  <c r="F21" i="1"/>
  <c r="F51" i="1" s="1"/>
  <c r="F52" i="1" s="1"/>
  <c r="N20" i="1"/>
  <c r="N19" i="1"/>
  <c r="N18" i="1"/>
  <c r="E14" i="1"/>
  <c r="E13" i="1"/>
  <c r="E12" i="1"/>
  <c r="E11" i="1"/>
  <c r="E10" i="1"/>
  <c r="E9" i="1"/>
  <c r="E8" i="1"/>
  <c r="I6" i="1"/>
  <c r="G6" i="1"/>
  <c r="N21" i="1" l="1"/>
  <c r="G51" i="1"/>
  <c r="G52" i="1" s="1"/>
  <c r="J51" i="1"/>
  <c r="J52" i="1" s="1"/>
  <c r="N55" i="1"/>
  <c r="N85" i="1"/>
</calcChain>
</file>

<file path=xl/comments1.xml><?xml version="1.0" encoding="utf-8"?>
<comments xmlns="http://schemas.openxmlformats.org/spreadsheetml/2006/main">
  <authors>
    <author>Автор</author>
    <author>КонсульнатПлюс примечание</author>
    <author>КонсультантПлюс примечание</author>
  </authors>
  <commentList>
    <comment ref="E18" authorId="0" shapeId="0">
      <text>
        <r>
          <rPr>
            <b/>
            <sz val="9"/>
            <color indexed="81"/>
            <rFont val="Times New Roman"/>
            <family val="1"/>
            <charset val="204"/>
          </rPr>
          <t>КонсультантПлюс 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показывается сальдо по счетам 80, 81,82,83,84,75 на конец года, </t>
        </r>
        <r>
          <rPr>
            <u/>
            <sz val="9"/>
            <color indexed="81"/>
            <rFont val="Times New Roman"/>
            <family val="1"/>
            <charset val="204"/>
          </rPr>
          <t>предшествующего предыдущему году</t>
        </r>
        <r>
          <rPr>
            <sz val="9"/>
            <color indexed="81"/>
            <rFont val="Times New Roman"/>
            <family val="1"/>
            <charset val="204"/>
          </rPr>
          <t xml:space="preserve">
</t>
        </r>
      </text>
    </comment>
    <comment ref="E19" authorId="1" shapeId="0">
      <text>
        <r>
          <rPr>
            <b/>
            <sz val="8"/>
            <color indexed="81"/>
            <rFont val="Times New Roman"/>
            <family val="1"/>
            <charset val="204"/>
          </rPr>
          <t>КонсульнатПлюс примечание:</t>
        </r>
        <r>
          <rPr>
            <sz val="8"/>
            <color indexed="81"/>
            <rFont val="Times New Roman"/>
            <family val="1"/>
            <charset val="204"/>
          </rPr>
          <t xml:space="preserve">
 По строке 020 показываются изменения величины собственного капитала организации в целом и по каждой статье в отдельности в связи с внесением изменений в учетную политику.</t>
        </r>
      </text>
    </comment>
    <comment ref="E20" authorId="1" shapeId="0">
      <text>
        <r>
          <rPr>
            <b/>
            <sz val="8"/>
            <color indexed="81"/>
            <rFont val="Times New Roman"/>
            <family val="1"/>
            <charset val="204"/>
          </rPr>
          <t>КонсульнатПлюс примечание:</t>
        </r>
        <r>
          <rPr>
            <sz val="8"/>
            <color indexed="81"/>
            <rFont val="Times New Roman"/>
            <family val="1"/>
            <charset val="204"/>
          </rPr>
          <t xml:space="preserve">
По строке 030 показываются изменения величины собственного капитала организации в целом и по каждой статье в отдельности в связи с исправлением ошибок.
</t>
        </r>
      </text>
    </comment>
    <comment ref="E21" authorId="0" shapeId="0">
      <text>
        <r>
          <rPr>
            <b/>
            <sz val="9"/>
            <color indexed="81"/>
            <rFont val="Times New Roman"/>
            <family val="1"/>
            <charset val="204"/>
          </rPr>
          <t>КонсультантПлюс 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показывается  сальдо по счетам 80,81,82,83,84,75 на конец года, </t>
        </r>
        <r>
          <rPr>
            <u/>
            <sz val="9"/>
            <color indexed="81"/>
            <rFont val="Times New Roman"/>
            <family val="1"/>
            <charset val="204"/>
          </rPr>
          <t>предшествующего предыдущему году</t>
        </r>
        <r>
          <rPr>
            <sz val="9"/>
            <color indexed="81"/>
            <rFont val="Times New Roman"/>
            <family val="1"/>
            <charset val="204"/>
          </rPr>
          <t>,  скорректированное в связи с изменением учетной политики и исправлением ошибок.</t>
        </r>
        <r>
          <rPr>
            <u/>
            <sz val="9"/>
            <color indexed="81"/>
            <rFont val="Times New Roman"/>
            <family val="1"/>
            <charset val="204"/>
          </rPr>
          <t xml:space="preserve">
</t>
        </r>
      </text>
    </comment>
    <comment ref="E23" authorId="0" shapeId="0">
      <text>
        <r>
          <rPr>
            <b/>
            <sz val="9"/>
            <color indexed="81"/>
            <rFont val="Times New Roman"/>
            <family val="1"/>
            <charset val="204"/>
          </rPr>
          <t>КонсультантПлюс 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По строке 050 показываются суммы увеличения собственного капитала в целом и по каждой статье в отдельности за период предыдущего года, аналогичный отчетному периоду.
</t>
        </r>
      </text>
    </comment>
    <comment ref="E35" authorId="1" shapeId="0">
      <text>
        <r>
          <rPr>
            <b/>
            <sz val="8"/>
            <color indexed="81"/>
            <rFont val="Times New Roman"/>
            <family val="1"/>
            <charset val="204"/>
          </rPr>
          <t>КонсульнатПлюс примечание:</t>
        </r>
        <r>
          <rPr>
            <sz val="8"/>
            <color indexed="81"/>
            <rFont val="Times New Roman"/>
            <family val="1"/>
            <charset val="204"/>
          </rPr>
          <t xml:space="preserve">
По строке 060 показываются суммы уменьшения собственного капитала в целом и по каждой статье в отдельности за период предыдущего года, аналогичный отчетному периоду.
</t>
        </r>
      </text>
    </comment>
    <comment ref="E48" authorId="0" shapeId="0">
      <text>
        <r>
          <rPr>
            <b/>
            <sz val="9"/>
            <color indexed="81"/>
            <rFont val="Times New Roman"/>
            <family val="1"/>
            <charset val="204"/>
          </rPr>
          <t>КонсультантПлюс 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 По строке 070 показываются суммы изменения уставного капитала, не приводящего к изменению величины собственного капитала в целом, </t>
        </r>
        <r>
          <rPr>
            <u/>
            <sz val="9"/>
            <color indexed="81"/>
            <rFont val="Times New Roman"/>
            <family val="1"/>
            <charset val="204"/>
          </rPr>
          <t>за период предыдущего года, аналогичный отчетному периоду.</t>
        </r>
        <r>
          <rPr>
            <sz val="9"/>
            <color indexed="81"/>
            <rFont val="Times New Roman"/>
            <family val="1"/>
            <charset val="204"/>
          </rPr>
          <t xml:space="preserve">
</t>
        </r>
        <r>
          <rPr>
            <u/>
            <sz val="9"/>
            <color indexed="81"/>
            <rFont val="Times New Roman"/>
            <family val="1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 xml:space="preserve">
</t>
        </r>
      </text>
    </comment>
    <comment ref="E49" authorId="0" shapeId="0">
      <text>
        <r>
          <rPr>
            <b/>
            <sz val="9"/>
            <color indexed="81"/>
            <rFont val="Times New Roman"/>
            <family val="1"/>
            <charset val="204"/>
          </rPr>
          <t>КонсультантПлюс 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По строке 080  показываются суммы изменения резервного капитала, не приводящего к изменению величины собственного капитала в целом, </t>
        </r>
        <r>
          <rPr>
            <u/>
            <sz val="9"/>
            <color indexed="81"/>
            <rFont val="Times New Roman"/>
            <family val="1"/>
            <charset val="204"/>
          </rPr>
          <t>за период предыдущего года, аналогичный отчетному периоду</t>
        </r>
        <r>
          <rPr>
            <sz val="9"/>
            <color indexed="81"/>
            <rFont val="Times New Roman"/>
            <family val="1"/>
            <charset val="204"/>
          </rPr>
          <t xml:space="preserve">.
</t>
        </r>
        <r>
          <rPr>
            <u/>
            <sz val="9"/>
            <color indexed="81"/>
            <rFont val="Times New Roman"/>
            <family val="1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 xml:space="preserve">
</t>
        </r>
      </text>
    </comment>
    <comment ref="E50" authorId="0" shapeId="0">
      <text>
        <r>
          <rPr>
            <b/>
            <sz val="9"/>
            <color indexed="81"/>
            <rFont val="Times New Roman"/>
            <family val="1"/>
            <charset val="204"/>
          </rPr>
          <t>КонсультантПлюс 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По строке 090  показываются суммы изменения добавочного капитала, не приводящего к изменению величины собственного капитала в целом, </t>
        </r>
        <r>
          <rPr>
            <u/>
            <sz val="9"/>
            <color indexed="81"/>
            <rFont val="Times New Roman"/>
            <family val="1"/>
            <charset val="204"/>
          </rPr>
          <t xml:space="preserve">за период предыдущего года, аналогичный отчетному периоду.
</t>
        </r>
        <r>
          <rPr>
            <sz val="9"/>
            <color indexed="81"/>
            <rFont val="Times New Roman"/>
            <family val="1"/>
            <charset val="204"/>
          </rPr>
          <t xml:space="preserve">
</t>
        </r>
      </text>
    </comment>
    <comment ref="E51" authorId="0" shapeId="0">
      <text>
        <r>
          <rPr>
            <b/>
            <sz val="9"/>
            <color indexed="81"/>
            <rFont val="Times New Roman"/>
            <family val="1"/>
            <charset val="204"/>
          </rPr>
          <t>КонсультантПлюс 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По строке 100  показывается сальдо по счетам 80 , 75  (субсчет 75-1), 81, 82 , 83 , 84, 99  </t>
        </r>
        <r>
          <rPr>
            <u/>
            <sz val="9"/>
            <color indexed="81"/>
            <rFont val="Times New Roman"/>
            <family val="1"/>
            <charset val="204"/>
          </rPr>
          <t>на конец периода предыдущего года, аналогичного отчетному периоду</t>
        </r>
        <r>
          <rPr>
            <sz val="9"/>
            <color indexed="81"/>
            <rFont val="Times New Roman"/>
            <family val="1"/>
            <charset val="204"/>
          </rPr>
          <t xml:space="preserve">.
</t>
        </r>
      </text>
    </comment>
    <comment ref="E52" authorId="0" shapeId="0">
      <text>
        <r>
          <rPr>
            <b/>
            <sz val="9"/>
            <color indexed="81"/>
            <rFont val="Times New Roman"/>
            <family val="1"/>
            <charset val="204"/>
          </rPr>
          <t>КонсультантПлюс 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По строке 110 показывается сальдо по счетам 80 , 75 (субсчет 75-1), 81, 82, 83, 84 </t>
        </r>
        <r>
          <rPr>
            <u/>
            <sz val="9"/>
            <color indexed="81"/>
            <rFont val="Times New Roman"/>
            <family val="1"/>
            <charset val="204"/>
          </rPr>
          <t xml:space="preserve"> на конец предыдущего года.</t>
        </r>
        <r>
          <rPr>
            <sz val="9"/>
            <color indexed="81"/>
            <rFont val="Times New Roman"/>
            <family val="1"/>
            <charset val="204"/>
          </rPr>
          <t xml:space="preserve">
</t>
        </r>
      </text>
    </comment>
    <comment ref="E53" authorId="1" shapeId="0">
      <text>
        <r>
          <rPr>
            <b/>
            <sz val="8"/>
            <color indexed="81"/>
            <rFont val="Times New Roman"/>
            <family val="1"/>
            <charset val="204"/>
          </rPr>
          <t>КонсульнатПлюс примечание:</t>
        </r>
        <r>
          <rPr>
            <sz val="8"/>
            <color indexed="81"/>
            <rFont val="Times New Roman"/>
            <family val="1"/>
            <charset val="204"/>
          </rPr>
          <t xml:space="preserve">
По строке 120 показываются показываются данные за отчетный период, аналогичные данным, показанным по строке 20 отчета об изменении собственного капитала за </t>
        </r>
        <r>
          <rPr>
            <u/>
            <sz val="8"/>
            <color indexed="81"/>
            <rFont val="Times New Roman"/>
            <family val="1"/>
            <charset val="204"/>
          </rPr>
          <t>период предыдущего года, аналогичный отчетному периоду.</t>
        </r>
        <r>
          <rPr>
            <sz val="8"/>
            <color indexed="81"/>
            <rFont val="Times New Roman"/>
            <family val="1"/>
            <charset val="204"/>
          </rPr>
          <t xml:space="preserve">
</t>
        </r>
      </text>
    </comment>
    <comment ref="E54" authorId="1" shapeId="0">
      <text>
        <r>
          <rPr>
            <b/>
            <sz val="8"/>
            <color indexed="81"/>
            <rFont val="Times New Roman"/>
            <family val="1"/>
            <charset val="204"/>
          </rPr>
          <t>КонсульнатПлюс примечание:</t>
        </r>
        <r>
          <rPr>
            <sz val="8"/>
            <color indexed="81"/>
            <rFont val="Times New Roman"/>
            <family val="1"/>
            <charset val="204"/>
          </rPr>
          <t xml:space="preserve">
По строке 130 показываются показываются данные за отчетный период, аналогичные данным, показанным по строке 30 отчета об изменении собственного капитала за </t>
        </r>
        <r>
          <rPr>
            <u/>
            <sz val="8"/>
            <color indexed="81"/>
            <rFont val="Times New Roman"/>
            <family val="1"/>
            <charset val="204"/>
          </rPr>
          <t>период предыдущего года, аналогичный отчетному периоду.</t>
        </r>
        <r>
          <rPr>
            <sz val="8"/>
            <color indexed="81"/>
            <rFont val="Times New Roman"/>
            <family val="1"/>
            <charset val="204"/>
          </rPr>
          <t xml:space="preserve">
</t>
        </r>
      </text>
    </comment>
    <comment ref="E55" authorId="0" shapeId="0">
      <text>
        <r>
          <rPr>
            <b/>
            <sz val="9"/>
            <color indexed="81"/>
            <rFont val="Times New Roman"/>
            <family val="1"/>
            <charset val="204"/>
          </rPr>
          <t>КонсультантПлюс 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показывается скорректированный остаток на конец </t>
        </r>
        <r>
          <rPr>
            <u/>
            <sz val="9"/>
            <color indexed="81"/>
            <rFont val="Times New Roman"/>
            <family val="1"/>
            <charset val="204"/>
          </rPr>
          <t>предыдущего года</t>
        </r>
      </text>
    </comment>
    <comment ref="F55" authorId="2" shapeId="0">
      <text>
        <r>
          <rPr>
            <b/>
            <sz val="9"/>
            <color indexed="81"/>
            <rFont val="Times New Roman"/>
            <family val="1"/>
            <charset val="204"/>
          </rPr>
          <t>КонсультантПлюс 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Значение перенесено из стр. 410 
гр. 4 Баланса</t>
        </r>
      </text>
    </comment>
    <comment ref="G55" authorId="2" shapeId="0">
      <text>
        <r>
          <rPr>
            <b/>
            <sz val="9"/>
            <color indexed="81"/>
            <rFont val="Times New Roman"/>
            <family val="1"/>
            <charset val="204"/>
          </rPr>
          <t>КонсультантПлюс 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Значение перенесено из стр. 420 
гр. 4 Баланса </t>
        </r>
      </text>
    </comment>
    <comment ref="I55" authorId="2" shapeId="0">
      <text>
        <r>
          <rPr>
            <b/>
            <sz val="9"/>
            <color indexed="81"/>
            <rFont val="Times New Roman"/>
            <family val="1"/>
            <charset val="204"/>
          </rPr>
          <t>КонсультантПлюс 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Значение перенесено из стр. 430 
гр. 4 Баланса</t>
        </r>
      </text>
    </comment>
    <comment ref="J55" authorId="2" shapeId="0">
      <text>
        <r>
          <rPr>
            <b/>
            <sz val="9"/>
            <color indexed="81"/>
            <rFont val="Times New Roman"/>
            <family val="1"/>
            <charset val="204"/>
          </rPr>
          <t>КонсультантПлюс 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Значение перенесено из стр. 440 
гр. 4 Баланса</t>
        </r>
      </text>
    </comment>
    <comment ref="K55" authorId="2" shapeId="0">
      <text>
        <r>
          <rPr>
            <b/>
            <sz val="9"/>
            <color indexed="81"/>
            <rFont val="Times New Roman"/>
            <family val="1"/>
            <charset val="204"/>
          </rPr>
          <t>КонсультантПлюс 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Значение перенесено из стр. 450 
гр. 4 Баланса</t>
        </r>
      </text>
    </comment>
    <comment ref="L55" authorId="2" shapeId="0">
      <text>
        <r>
          <rPr>
            <b/>
            <sz val="9"/>
            <color indexed="81"/>
            <rFont val="Times New Roman"/>
            <family val="1"/>
            <charset val="204"/>
          </rPr>
          <t>КонсультантПлюс 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Значение перенесено из стр. 460
гр. 4 Баланса</t>
        </r>
      </text>
    </comment>
    <comment ref="M55" authorId="2" shapeId="0">
      <text>
        <r>
          <rPr>
            <b/>
            <sz val="8"/>
            <color indexed="81"/>
            <rFont val="Tahoma"/>
            <charset val="204"/>
          </rPr>
          <t>КонсультантПлюс примечание:</t>
        </r>
        <r>
          <rPr>
            <sz val="8"/>
            <color indexed="81"/>
            <rFont val="Tahoma"/>
            <charset val="204"/>
          </rPr>
          <t xml:space="preserve">
Значение перенесено из стр. 470
гр. 4 Баланса </t>
        </r>
      </text>
    </comment>
    <comment ref="E58" authorId="0" shapeId="0">
      <text>
        <r>
          <rPr>
            <b/>
            <sz val="10"/>
            <color indexed="81"/>
            <rFont val="Times New Roman"/>
            <family val="1"/>
            <charset val="204"/>
          </rPr>
          <t>КонсультантПлюс примечание:</t>
        </r>
        <r>
          <rPr>
            <sz val="10"/>
            <color indexed="81"/>
            <rFont val="Times New Roman"/>
            <family val="1"/>
            <charset val="204"/>
          </rPr>
          <t xml:space="preserve">
показываются данные за отчетный период.
</t>
        </r>
      </text>
    </comment>
    <comment ref="E85" authorId="0" shapeId="0">
      <text>
        <r>
          <rPr>
            <b/>
            <sz val="9"/>
            <color indexed="81"/>
            <rFont val="Times New Roman"/>
            <family val="1"/>
            <charset val="204"/>
          </rPr>
          <t>КонсультантПлюс 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показывается сальдо по счетам </t>
        </r>
        <r>
          <rPr>
            <u/>
            <sz val="9"/>
            <color indexed="81"/>
            <rFont val="Times New Roman"/>
            <family val="1"/>
            <charset val="204"/>
          </rPr>
          <t>на конец отчетного периода.</t>
        </r>
      </text>
    </comment>
    <comment ref="F85" authorId="1" shapeId="0">
      <text>
        <r>
          <rPr>
            <b/>
            <sz val="9"/>
            <color indexed="81"/>
            <rFont val="Times New Roman"/>
            <family val="1"/>
            <charset val="204"/>
          </rPr>
          <t>КонсульнатПлюс 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Значение перенесено из стр. 410 гр. 3 Баланса</t>
        </r>
      </text>
    </comment>
    <comment ref="G85" authorId="1" shapeId="0">
      <text>
        <r>
          <rPr>
            <b/>
            <sz val="9"/>
            <color indexed="81"/>
            <rFont val="Times New Roman"/>
            <family val="1"/>
            <charset val="204"/>
          </rPr>
          <t>КонсульнатПлюс 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Значение перенесено из стр. 420 гр. 3 Баланса</t>
        </r>
      </text>
    </comment>
    <comment ref="I85" authorId="1" shapeId="0">
      <text>
        <r>
          <rPr>
            <b/>
            <sz val="9"/>
            <color indexed="81"/>
            <rFont val="Times New Roman"/>
            <family val="1"/>
            <charset val="204"/>
          </rPr>
          <t>КонсульнатПлюс 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Значение перенесено из стр. 430 гр. 3 Баланса</t>
        </r>
      </text>
    </comment>
    <comment ref="J85" authorId="1" shapeId="0">
      <text>
        <r>
          <rPr>
            <b/>
            <sz val="9"/>
            <color indexed="81"/>
            <rFont val="Times New Roman"/>
            <family val="1"/>
            <charset val="204"/>
          </rPr>
          <t>КонсульнатПлюс 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Значение перенесено из стр. 440 гр. 3 Баланса</t>
        </r>
      </text>
    </comment>
    <comment ref="K85" authorId="1" shapeId="0">
      <text>
        <r>
          <rPr>
            <b/>
            <sz val="9"/>
            <color indexed="81"/>
            <rFont val="Times New Roman"/>
            <family val="1"/>
            <charset val="204"/>
          </rPr>
          <t>КонсульнатПлюс 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Значение перенесено из стр. 450 гр. 3 Баланса</t>
        </r>
      </text>
    </comment>
    <comment ref="L85" authorId="1" shapeId="0">
      <text>
        <r>
          <rPr>
            <b/>
            <sz val="9"/>
            <color indexed="81"/>
            <rFont val="Times New Roman"/>
            <family val="1"/>
            <charset val="204"/>
          </rPr>
          <t>КонсульнатПлюс 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Значение перенесено из стр. 460 гр. 3 Баланса</t>
        </r>
      </text>
    </comment>
    <comment ref="M85" authorId="2" shapeId="0">
      <text>
        <r>
          <rPr>
            <b/>
            <sz val="9"/>
            <color indexed="81"/>
            <rFont val="Times New Roman"/>
            <family val="1"/>
            <charset val="204"/>
          </rPr>
          <t>КонсультантПлюс 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Значение перенесено из стр. 470
гр. 3 Баланса </t>
        </r>
      </text>
    </comment>
  </commentList>
</comments>
</file>

<file path=xl/sharedStrings.xml><?xml version="1.0" encoding="utf-8"?>
<sst xmlns="http://schemas.openxmlformats.org/spreadsheetml/2006/main" count="167" uniqueCount="113">
  <si>
    <t>Приложение 3</t>
  </si>
  <si>
    <t>к Национальному стандарту бухгалтерского учета и отчетности "Индивидуальная бухгалтерская отчетность"</t>
  </si>
  <si>
    <t>Форма</t>
  </si>
  <si>
    <t>ОТЧЕТ</t>
  </si>
  <si>
    <t>об изменении собственного капитала</t>
  </si>
  <si>
    <t>за</t>
  </si>
  <si>
    <t>-</t>
  </si>
  <si>
    <t>2020 года</t>
  </si>
  <si>
    <t>Организация</t>
  </si>
  <si>
    <t>Учетный номер плательщика</t>
  </si>
  <si>
    <t>Вид экономической деятельности</t>
  </si>
  <si>
    <t>Организационно-правовая форма</t>
  </si>
  <si>
    <t>Орган управления</t>
  </si>
  <si>
    <t>Единица измерения</t>
  </si>
  <si>
    <t>Адрес</t>
  </si>
  <si>
    <t>Наименование показателей</t>
  </si>
  <si>
    <t>Код строки</t>
  </si>
  <si>
    <t>Устав-ный капитал</t>
  </si>
  <si>
    <t>Неопла-ченная часть уставного капитала</t>
  </si>
  <si>
    <t>Собст-венные акции (доли в уставном капитале)</t>
  </si>
  <si>
    <t xml:space="preserve">Резерв-ный капитал </t>
  </si>
  <si>
    <t>Добавоч-ный капитал</t>
  </si>
  <si>
    <t>Нераспре-деленная прибыль (непокрытый убыток)</t>
  </si>
  <si>
    <t>Чистая прибыль (убыток)</t>
  </si>
  <si>
    <t>Итого</t>
  </si>
  <si>
    <t>8</t>
  </si>
  <si>
    <t xml:space="preserve">Остаток на </t>
  </si>
  <si>
    <t>010</t>
  </si>
  <si>
    <t>Корректировки в связи с изменением учетной политики</t>
  </si>
  <si>
    <t>020</t>
  </si>
  <si>
    <t>Корректировки в связи с исправлением ошибок</t>
  </si>
  <si>
    <t>030</t>
  </si>
  <si>
    <t xml:space="preserve">Скорректированный остаток на </t>
  </si>
  <si>
    <t>040</t>
  </si>
  <si>
    <t>За</t>
  </si>
  <si>
    <t>050</t>
  </si>
  <si>
    <t>Увеличение собственного капитала – всего</t>
  </si>
  <si>
    <t>В том числе:</t>
  </si>
  <si>
    <t xml:space="preserve">чистая прибыль </t>
  </si>
  <si>
    <t>051</t>
  </si>
  <si>
    <t>переоценка долгосрочных активов</t>
  </si>
  <si>
    <t>052</t>
  </si>
  <si>
    <t>доходы от прочих операций, не включаемые в чистую прибыль (убыток)</t>
  </si>
  <si>
    <t>053</t>
  </si>
  <si>
    <t xml:space="preserve">выпуск дополнительных акций </t>
  </si>
  <si>
    <t>054</t>
  </si>
  <si>
    <t>увеличение номинальной стоимости акций</t>
  </si>
  <si>
    <t>055</t>
  </si>
  <si>
    <t>вклады собственника имущества (учредителей, участников)</t>
  </si>
  <si>
    <t>056</t>
  </si>
  <si>
    <t>реорганизация</t>
  </si>
  <si>
    <t>057</t>
  </si>
  <si>
    <t>списана сумма добавочного фонда за счет фонда переоценки основных средств</t>
  </si>
  <si>
    <t>058</t>
  </si>
  <si>
    <t>059</t>
  </si>
  <si>
    <t>Уменьшение собственного капитала – всего</t>
  </si>
  <si>
    <t>060</t>
  </si>
  <si>
    <t>убыток</t>
  </si>
  <si>
    <t>061</t>
  </si>
  <si>
    <t>062</t>
  </si>
  <si>
    <t>расходы от прочих операций, не включаемые в чистую прибыль (убыток)</t>
  </si>
  <si>
    <t>063</t>
  </si>
  <si>
    <t>уменьшение номинальной стоимости акций</t>
  </si>
  <si>
    <t>064</t>
  </si>
  <si>
    <t>выкуп акций (долей в уставном капитале)</t>
  </si>
  <si>
    <t>065</t>
  </si>
  <si>
    <t>дивиденды и другие доходы от участия в уставном капитале организации</t>
  </si>
  <si>
    <t>066</t>
  </si>
  <si>
    <t>067</t>
  </si>
  <si>
    <t>068</t>
  </si>
  <si>
    <t>069</t>
  </si>
  <si>
    <t>Изменение уставного капитала</t>
  </si>
  <si>
    <t>070</t>
  </si>
  <si>
    <t>Изменение резервного капитала</t>
  </si>
  <si>
    <t>080</t>
  </si>
  <si>
    <t>Изменение добавочного капитала</t>
  </si>
  <si>
    <t>090</t>
  </si>
  <si>
    <t>Остаток на</t>
  </si>
  <si>
    <t>100</t>
  </si>
  <si>
    <t>110</t>
  </si>
  <si>
    <t>120</t>
  </si>
  <si>
    <t>130</t>
  </si>
  <si>
    <t>140</t>
  </si>
  <si>
    <t>на 31.12.2019 года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</si>
  <si>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</si>
  <si>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</si>
  <si>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</si>
  <si>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</si>
  <si>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</si>
  <si>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</si>
  <si>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</si>
  <si>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</si>
  <si>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</si>
  <si>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</si>
  <si>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</si>
  <si>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</si>
  <si>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</si>
  <si>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</si>
  <si>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</si>
  <si>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</si>
  <si>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</si>
  <si>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</si>
  <si>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</si>
  <si>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</si>
  <si>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</si>
  <si>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180</t>
  </si>
  <si>
    <t>190</t>
  </si>
  <si>
    <t>31.12.2020 г.</t>
  </si>
  <si>
    <t>200</t>
  </si>
  <si>
    <t xml:space="preserve">Руководитель </t>
  </si>
  <si>
    <t>(подпись)</t>
  </si>
  <si>
    <t>(инициалы, фамилия)</t>
  </si>
  <si>
    <t>Главный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</si>
</sst>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р_._-;\-* #,##0_р_._-;_-* &quot;-&quot;_р_._-;_-@_-"/>
    <numFmt numFmtId="43" formatCode="_-* #,##0.00_р_._-;\-* #,##0.00_р_._-;_-* &quot;-&quot;??_р_._-;_-@_-"/>
    <numFmt numFmtId="164" formatCode="[$-FC19]\ yyyy\ &quot;года&quot;"/>
    <numFmt numFmtId="165" formatCode="[$-FC19]d&quot;.&quot;mm&quot;.&quot;yyyy\ &quot;г.&quot;"/>
    <numFmt numFmtId="166" formatCode="_(#,##0_);\(#,##0\);_(* &quot;-&quot;??_);_(@_)"/>
    <numFmt numFmtId="167" formatCode="\(#,##0\);\(#,##0\);_(* &quot;-&quot;??_);_(@_)"/>
    <numFmt numFmtId="168" formatCode="[$-F800]dddd\,\ mmmm\ dd\,\ yyyy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9"/>
      <name val="Times New Roman"/>
      <family val="1"/>
      <charset val="204"/>
    </font>
    <font>
      <i/>
      <sz val="7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imes New Roman"/>
      <family val="1"/>
      <charset val="204"/>
    </font>
    <font>
      <sz val="9"/>
      <color indexed="81"/>
      <name val="Times New Roman"/>
      <family val="1"/>
      <charset val="204"/>
    </font>
    <font>
      <u/>
      <sz val="9"/>
      <color indexed="81"/>
      <name val="Times New Roman"/>
      <family val="1"/>
      <charset val="204"/>
    </font>
    <font>
      <b/>
      <sz val="8"/>
      <color indexed="81"/>
      <name val="Times New Roman"/>
      <family val="1"/>
      <charset val="204"/>
    </font>
    <font>
      <sz val="8"/>
      <color indexed="81"/>
      <name val="Times New Roman"/>
      <family val="1"/>
      <charset val="204"/>
    </font>
    <font>
      <u/>
      <sz val="8"/>
      <color indexed="81"/>
      <name val="Times New Roman"/>
      <family val="1"/>
      <charset val="204"/>
    </font>
    <font>
      <b/>
      <sz val="8"/>
      <color indexed="81"/>
      <name val="Tahoma"/>
      <charset val="204"/>
    </font>
    <font>
      <sz val="8"/>
      <color indexed="81"/>
      <name val="Tahoma"/>
      <charset val="204"/>
    </font>
    <font>
      <b/>
      <sz val="10"/>
      <color indexed="81"/>
      <name val="Times New Roman"/>
      <family val="1"/>
      <charset val="204"/>
    </font>
    <font>
      <sz val="10"/>
      <color indexed="8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 indent="2"/>
      <protection hidden="1"/>
    </xf>
    <xf numFmtId="0" fontId="5" fillId="2" borderId="1" xfId="0" applyFont="1" applyFill="1" applyBorder="1" applyAlignment="1" applyProtection="1">
      <alignment horizontal="left" vertical="center"/>
      <protection hidden="1"/>
    </xf>
    <xf numFmtId="41" fontId="5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5" xfId="0" quotePrefix="1" applyFont="1" applyFill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49" fontId="6" fillId="2" borderId="2" xfId="0" applyNumberFormat="1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166" fontId="2" fillId="2" borderId="5" xfId="1" applyNumberFormat="1" applyFont="1" applyFill="1" applyBorder="1" applyAlignment="1" applyProtection="1">
      <alignment horizontal="center" vertical="center" shrinkToFit="1"/>
      <protection locked="0"/>
    </xf>
    <xf numFmtId="167" fontId="2" fillId="2" borderId="5" xfId="1" applyNumberFormat="1" applyFont="1" applyFill="1" applyBorder="1" applyAlignment="1" applyProtection="1">
      <alignment horizontal="center" vertical="center" shrinkToFit="1"/>
      <protection locked="0"/>
    </xf>
    <xf numFmtId="166" fontId="2" fillId="3" borderId="5" xfId="0" applyNumberFormat="1" applyFont="1" applyFill="1" applyBorder="1" applyAlignment="1" applyProtection="1">
      <alignment horizontal="center" vertical="center"/>
      <protection hidden="1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vertical="center" wrapText="1"/>
      <protection hidden="1"/>
    </xf>
    <xf numFmtId="49" fontId="2" fillId="2" borderId="13" xfId="0" applyNumberFormat="1" applyFont="1" applyFill="1" applyBorder="1" applyAlignment="1" applyProtection="1">
      <alignment horizontal="center" vertical="center"/>
      <protection locked="0"/>
    </xf>
    <xf numFmtId="166" fontId="2" fillId="3" borderId="5" xfId="1" applyNumberFormat="1" applyFont="1" applyFill="1" applyBorder="1" applyAlignment="1" applyProtection="1">
      <alignment horizontal="center" vertical="center" shrinkToFi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166" fontId="2" fillId="2" borderId="4" xfId="1" applyNumberFormat="1" applyFont="1" applyFill="1" applyBorder="1" applyAlignment="1" applyProtection="1">
      <alignment horizontal="center" vertical="center" shrinkToFit="1"/>
      <protection locked="0"/>
    </xf>
    <xf numFmtId="166" fontId="2" fillId="3" borderId="9" xfId="1" applyNumberFormat="1" applyFont="1" applyFill="1" applyBorder="1" applyAlignment="1" applyProtection="1">
      <alignment horizontal="center" vertical="center" shrinkToFit="1"/>
      <protection hidden="1"/>
    </xf>
    <xf numFmtId="166" fontId="2" fillId="3" borderId="5" xfId="1" applyNumberFormat="1" applyFont="1" applyFill="1" applyBorder="1" applyAlignment="1" applyProtection="1">
      <alignment horizontal="center" vertical="center" shrinkToFit="1"/>
      <protection locked="0"/>
    </xf>
    <xf numFmtId="167" fontId="2" fillId="3" borderId="5" xfId="1" applyNumberFormat="1" applyFont="1" applyFill="1" applyBorder="1" applyAlignment="1" applyProtection="1">
      <alignment horizontal="center" vertical="center" shrinkToFit="1"/>
      <protection locked="0"/>
    </xf>
    <xf numFmtId="166" fontId="2" fillId="2" borderId="9" xfId="1" applyNumberFormat="1" applyFont="1" applyFill="1" applyBorder="1" applyAlignment="1" applyProtection="1">
      <alignment horizontal="center" vertical="center" shrinkToFit="1"/>
      <protection hidden="1"/>
    </xf>
    <xf numFmtId="166" fontId="7" fillId="2" borderId="9" xfId="0" applyNumberFormat="1" applyFont="1" applyFill="1" applyBorder="1" applyAlignment="1" applyProtection="1">
      <alignment horizontal="left" vertical="center"/>
      <protection hidden="1"/>
    </xf>
    <xf numFmtId="166" fontId="7" fillId="3" borderId="9" xfId="0" applyNumberFormat="1" applyFont="1" applyFill="1" applyBorder="1" applyAlignment="1" applyProtection="1">
      <alignment horizontal="center" vertical="center"/>
      <protection hidden="1"/>
    </xf>
    <xf numFmtId="166" fontId="2" fillId="3" borderId="14" xfId="1" applyNumberFormat="1" applyFont="1" applyFill="1" applyBorder="1" applyAlignment="1" applyProtection="1">
      <alignment horizontal="center" vertical="center" shrinkToFit="1"/>
      <protection hidden="1"/>
    </xf>
    <xf numFmtId="166" fontId="2" fillId="2" borderId="12" xfId="1" applyNumberFormat="1" applyFont="1" applyFill="1" applyBorder="1" applyAlignment="1" applyProtection="1">
      <alignment horizontal="center" vertical="center" shrinkToFit="1"/>
      <protection locked="0"/>
    </xf>
    <xf numFmtId="166" fontId="2" fillId="3" borderId="12" xfId="1" applyNumberFormat="1" applyFont="1" applyFill="1" applyBorder="1" applyAlignment="1" applyProtection="1">
      <alignment horizontal="center" vertical="center" shrinkToFit="1"/>
      <protection hidden="1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vertical="center"/>
      <protection hidden="1"/>
    </xf>
    <xf numFmtId="49" fontId="2" fillId="2" borderId="0" xfId="0" applyNumberFormat="1" applyFont="1" applyFill="1" applyBorder="1" applyAlignment="1" applyProtection="1">
      <alignment horizontal="center" vertical="center"/>
      <protection hidden="1"/>
    </xf>
    <xf numFmtId="41" fontId="2" fillId="2" borderId="0" xfId="1" applyNumberFormat="1" applyFont="1" applyFill="1" applyBorder="1" applyAlignment="1" applyProtection="1">
      <alignment horizontal="center" vertical="center" shrinkToFit="1"/>
      <protection hidden="1"/>
    </xf>
    <xf numFmtId="0" fontId="0" fillId="2" borderId="0" xfId="0" applyFill="1" applyBorder="1" applyAlignment="1" applyProtection="1">
      <alignment horizontal="left" vertical="center"/>
      <protection hidden="1"/>
    </xf>
    <xf numFmtId="0" fontId="10" fillId="2" borderId="0" xfId="0" applyFont="1" applyFill="1" applyBorder="1" applyAlignment="1" applyProtection="1">
      <alignment horizontal="left"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168" fontId="10" fillId="2" borderId="0" xfId="0" applyNumberFormat="1" applyFont="1" applyFill="1" applyBorder="1" applyAlignment="1" applyProtection="1">
      <alignment horizontal="left" vertical="center" indent="1"/>
      <protection locked="0"/>
    </xf>
    <xf numFmtId="0" fontId="9" fillId="2" borderId="7" xfId="0" quotePrefix="1" applyFont="1" applyFill="1" applyBorder="1" applyAlignment="1" applyProtection="1">
      <alignment horizontal="center" vertical="center"/>
      <protection hidden="1"/>
    </xf>
    <xf numFmtId="0" fontId="9" fillId="2" borderId="0" xfId="0" quotePrefix="1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left" vertical="center"/>
      <protection hidden="1"/>
    </xf>
    <xf numFmtId="41" fontId="0" fillId="2" borderId="1" xfId="0" applyNumberForma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165" fontId="2" fillId="3" borderId="3" xfId="0" applyNumberFormat="1" applyFont="1" applyFill="1" applyBorder="1" applyAlignment="1" applyProtection="1">
      <alignment horizontal="left" vertical="center" wrapText="1"/>
      <protection hidden="1"/>
    </xf>
    <xf numFmtId="165" fontId="2" fillId="3" borderId="4" xfId="0" applyNumberFormat="1" applyFont="1" applyFill="1" applyBorder="1" applyAlignment="1" applyProtection="1">
      <alignment horizontal="left" vertical="center" wrapText="1"/>
      <protection hidden="1"/>
    </xf>
    <xf numFmtId="166" fontId="2" fillId="3" borderId="2" xfId="1" applyNumberFormat="1" applyFont="1" applyFill="1" applyBorder="1" applyAlignment="1" applyProtection="1">
      <alignment horizontal="center" vertical="center" shrinkToFit="1"/>
      <protection hidden="1"/>
    </xf>
    <xf numFmtId="166" fontId="2" fillId="3" borderId="4" xfId="1" applyNumberFormat="1" applyFont="1" applyFill="1" applyBorder="1" applyAlignment="1" applyProtection="1">
      <alignment horizontal="center" vertical="center" shrinkToFit="1"/>
      <protection hidden="1"/>
    </xf>
    <xf numFmtId="0" fontId="2" fillId="2" borderId="4" xfId="0" applyFont="1" applyFill="1" applyBorder="1" applyAlignment="1" applyProtection="1">
      <alignment vertical="center" wrapText="1"/>
      <protection hidden="1"/>
    </xf>
    <xf numFmtId="166" fontId="2" fillId="2" borderId="2" xfId="1" applyNumberFormat="1" applyFont="1" applyFill="1" applyBorder="1" applyAlignment="1" applyProtection="1">
      <alignment horizontal="center" vertical="center" shrinkToFit="1"/>
      <protection locked="0"/>
    </xf>
    <xf numFmtId="166" fontId="2" fillId="2" borderId="4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left" vertical="center" wrapText="1" indent="1"/>
      <protection locked="0"/>
    </xf>
    <xf numFmtId="0" fontId="2" fillId="2" borderId="3" xfId="0" applyFont="1" applyFill="1" applyBorder="1" applyAlignment="1" applyProtection="1">
      <alignment horizontal="left" vertical="center" wrapText="1" indent="1"/>
      <protection locked="0"/>
    </xf>
    <xf numFmtId="0" fontId="2" fillId="2" borderId="4" xfId="0" applyFont="1" applyFill="1" applyBorder="1" applyAlignment="1" applyProtection="1">
      <alignment horizontal="left" vertical="center" wrapText="1" inden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left" vertical="center" wrapText="1" indent="1"/>
      <protection hidden="1"/>
    </xf>
    <xf numFmtId="0" fontId="2" fillId="2" borderId="3" xfId="0" applyFont="1" applyFill="1" applyBorder="1" applyAlignment="1" applyProtection="1">
      <alignment horizontal="left" vertical="center" wrapText="1" indent="1"/>
      <protection hidden="1"/>
    </xf>
    <xf numFmtId="0" fontId="2" fillId="2" borderId="4" xfId="0" applyFont="1" applyFill="1" applyBorder="1" applyAlignment="1" applyProtection="1">
      <alignment horizontal="left" vertical="center" wrapText="1" indent="1"/>
      <protection hidden="1"/>
    </xf>
    <xf numFmtId="166" fontId="2" fillId="2" borderId="9" xfId="1" applyNumberFormat="1" applyFont="1" applyFill="1" applyBorder="1" applyAlignment="1" applyProtection="1">
      <alignment horizontal="center" shrinkToFit="1"/>
      <protection locked="0"/>
    </xf>
    <xf numFmtId="166" fontId="2" fillId="2" borderId="12" xfId="1" applyNumberFormat="1" applyFont="1" applyFill="1" applyBorder="1" applyAlignment="1" applyProtection="1">
      <alignment horizontal="center" shrinkToFit="1"/>
      <protection locked="0"/>
    </xf>
    <xf numFmtId="166" fontId="2" fillId="3" borderId="9" xfId="1" applyNumberFormat="1" applyFont="1" applyFill="1" applyBorder="1" applyAlignment="1" applyProtection="1">
      <alignment horizontal="center" vertical="center" shrinkToFit="1"/>
      <protection hidden="1"/>
    </xf>
    <xf numFmtId="166" fontId="2" fillId="3" borderId="12" xfId="1" applyNumberFormat="1" applyFont="1" applyFill="1" applyBorder="1" applyAlignment="1" applyProtection="1">
      <alignment horizontal="center" vertical="center" shrinkToFit="1"/>
      <protection hidden="1"/>
    </xf>
    <xf numFmtId="0" fontId="2" fillId="2" borderId="10" xfId="0" applyFont="1" applyFill="1" applyBorder="1" applyAlignment="1" applyProtection="1">
      <alignment horizontal="left" vertical="center" wrapText="1" indent="1"/>
      <protection hidden="1"/>
    </xf>
    <xf numFmtId="0" fontId="2" fillId="2" borderId="1" xfId="0" applyFont="1" applyFill="1" applyBorder="1" applyAlignment="1" applyProtection="1">
      <alignment horizontal="left" vertical="center" wrapText="1" indent="1"/>
      <protection hidden="1"/>
    </xf>
    <xf numFmtId="0" fontId="2" fillId="2" borderId="11" xfId="0" applyFont="1" applyFill="1" applyBorder="1" applyAlignment="1" applyProtection="1">
      <alignment horizontal="left" vertical="center" wrapText="1" indent="1"/>
      <protection hidden="1"/>
    </xf>
    <xf numFmtId="0" fontId="2" fillId="2" borderId="6" xfId="0" applyFont="1" applyFill="1" applyBorder="1" applyAlignment="1" applyProtection="1">
      <alignment horizontal="left" vertical="center" wrapText="1" indent="1"/>
      <protection hidden="1"/>
    </xf>
    <xf numFmtId="0" fontId="2" fillId="2" borderId="7" xfId="0" applyFont="1" applyFill="1" applyBorder="1" applyAlignment="1" applyProtection="1">
      <alignment horizontal="left" vertical="center" wrapText="1" indent="1"/>
      <protection hidden="1"/>
    </xf>
    <xf numFmtId="0" fontId="2" fillId="2" borderId="8" xfId="0" applyFont="1" applyFill="1" applyBorder="1" applyAlignment="1" applyProtection="1">
      <alignment horizontal="left" vertical="center" wrapText="1" indent="1"/>
      <protection hidden="1"/>
    </xf>
    <xf numFmtId="166" fontId="2" fillId="2" borderId="6" xfId="1" applyNumberFormat="1" applyFont="1" applyFill="1" applyBorder="1" applyAlignment="1" applyProtection="1">
      <alignment horizontal="center" shrinkToFit="1"/>
      <protection locked="0"/>
    </xf>
    <xf numFmtId="166" fontId="2" fillId="2" borderId="8" xfId="1" applyNumberFormat="1" applyFont="1" applyFill="1" applyBorder="1" applyAlignment="1" applyProtection="1">
      <alignment horizontal="center" shrinkToFit="1"/>
      <protection locked="0"/>
    </xf>
    <xf numFmtId="166" fontId="2" fillId="2" borderId="10" xfId="1" applyNumberFormat="1" applyFont="1" applyFill="1" applyBorder="1" applyAlignment="1" applyProtection="1">
      <alignment horizontal="center" shrinkToFit="1"/>
      <protection locked="0"/>
    </xf>
    <xf numFmtId="166" fontId="2" fillId="2" borderId="11" xfId="1" applyNumberFormat="1" applyFont="1" applyFill="1" applyBorder="1" applyAlignment="1" applyProtection="1">
      <alignment horizontal="center" shrinkToFit="1"/>
      <protection locked="0"/>
    </xf>
    <xf numFmtId="41" fontId="2" fillId="3" borderId="7" xfId="0" applyNumberFormat="1" applyFont="1" applyFill="1" applyBorder="1" applyAlignment="1" applyProtection="1">
      <alignment vertical="center" wrapText="1"/>
      <protection hidden="1"/>
    </xf>
    <xf numFmtId="41" fontId="2" fillId="3" borderId="8" xfId="0" applyNumberFormat="1" applyFont="1" applyFill="1" applyBorder="1" applyAlignment="1" applyProtection="1">
      <alignment vertical="center" wrapText="1"/>
      <protection hidden="1"/>
    </xf>
    <xf numFmtId="166" fontId="2" fillId="2" borderId="6" xfId="1" applyNumberFormat="1" applyFont="1" applyFill="1" applyBorder="1" applyAlignment="1" applyProtection="1">
      <alignment horizontal="center" vertical="center" shrinkToFit="1"/>
      <protection hidden="1"/>
    </xf>
    <xf numFmtId="166" fontId="2" fillId="2" borderId="8" xfId="1" applyNumberFormat="1" applyFont="1" applyFill="1" applyBorder="1" applyAlignment="1" applyProtection="1">
      <alignment horizontal="center" vertical="center" shrinkToFit="1"/>
      <protection hidden="1"/>
    </xf>
    <xf numFmtId="0" fontId="2" fillId="2" borderId="10" xfId="0" applyFont="1" applyFill="1" applyBorder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2" fillId="2" borderId="11" xfId="0" applyFont="1" applyFill="1" applyBorder="1" applyAlignment="1" applyProtection="1">
      <alignment vertical="center" wrapText="1"/>
      <protection hidden="1"/>
    </xf>
    <xf numFmtId="166" fontId="2" fillId="3" borderId="10" xfId="1" applyNumberFormat="1" applyFont="1" applyFill="1" applyBorder="1" applyAlignment="1" applyProtection="1">
      <alignment horizontal="center" vertical="center" shrinkToFit="1"/>
      <protection hidden="1"/>
    </xf>
    <xf numFmtId="166" fontId="2" fillId="3" borderId="11" xfId="1" applyNumberFormat="1" applyFont="1" applyFill="1" applyBorder="1" applyAlignment="1" applyProtection="1">
      <alignment horizontal="center" vertical="center" shrinkToFit="1"/>
      <protection hidden="1"/>
    </xf>
    <xf numFmtId="167" fontId="2" fillId="3" borderId="9" xfId="1" applyNumberFormat="1" applyFont="1" applyFill="1" applyBorder="1" applyAlignment="1" applyProtection="1">
      <alignment horizontal="center" vertical="center" shrinkToFit="1"/>
      <protection hidden="1"/>
    </xf>
    <xf numFmtId="167" fontId="2" fillId="3" borderId="12" xfId="1" applyNumberFormat="1" applyFont="1" applyFill="1" applyBorder="1" applyAlignment="1" applyProtection="1">
      <alignment horizontal="center" vertical="center" shrinkToFit="1"/>
      <protection hidden="1"/>
    </xf>
    <xf numFmtId="0" fontId="2" fillId="2" borderId="6" xfId="0" applyFont="1" applyFill="1" applyBorder="1" applyAlignment="1" applyProtection="1">
      <alignment vertical="center" wrapText="1"/>
      <protection hidden="1"/>
    </xf>
    <xf numFmtId="0" fontId="2" fillId="2" borderId="7" xfId="0" applyFont="1" applyFill="1" applyBorder="1" applyAlignment="1" applyProtection="1">
      <alignment vertical="center" wrapText="1"/>
      <protection hidden="1"/>
    </xf>
    <xf numFmtId="0" fontId="2" fillId="2" borderId="8" xfId="0" applyFont="1" applyFill="1" applyBorder="1" applyAlignment="1" applyProtection="1">
      <alignment vertical="center" wrapText="1"/>
      <protection hidden="1"/>
    </xf>
    <xf numFmtId="0" fontId="2" fillId="2" borderId="6" xfId="0" quotePrefix="1" applyFont="1" applyFill="1" applyBorder="1" applyAlignment="1" applyProtection="1">
      <alignment horizontal="left" vertical="center" wrapText="1"/>
      <protection hidden="1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167" fontId="2" fillId="3" borderId="6" xfId="1" applyNumberFormat="1" applyFont="1" applyFill="1" applyBorder="1" applyAlignment="1" applyProtection="1">
      <alignment horizontal="center" vertical="center" shrinkToFit="1"/>
      <protection hidden="1"/>
    </xf>
    <xf numFmtId="167" fontId="2" fillId="3" borderId="8" xfId="1" applyNumberFormat="1" applyFont="1" applyFill="1" applyBorder="1" applyAlignment="1" applyProtection="1">
      <alignment horizontal="center" vertical="center" shrinkToFit="1"/>
      <protection hidden="1"/>
    </xf>
    <xf numFmtId="167" fontId="2" fillId="3" borderId="10" xfId="1" applyNumberFormat="1" applyFont="1" applyFill="1" applyBorder="1" applyAlignment="1" applyProtection="1">
      <alignment horizontal="center" vertical="center" shrinkToFit="1"/>
      <protection hidden="1"/>
    </xf>
    <xf numFmtId="167" fontId="2" fillId="3" borderId="11" xfId="1" applyNumberFormat="1" applyFont="1" applyFill="1" applyBorder="1" applyAlignment="1" applyProtection="1">
      <alignment horizontal="center" vertical="center" shrinkToFit="1"/>
      <protection hidden="1"/>
    </xf>
    <xf numFmtId="165" fontId="2" fillId="3" borderId="10" xfId="0" applyNumberFormat="1" applyFont="1" applyFill="1" applyBorder="1" applyAlignment="1" applyProtection="1">
      <alignment horizontal="left" vertical="center" wrapText="1"/>
      <protection hidden="1"/>
    </xf>
    <xf numFmtId="165" fontId="2" fillId="3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3" borderId="11" xfId="0" applyNumberFormat="1" applyFont="1" applyFill="1" applyBorder="1" applyAlignment="1" applyProtection="1">
      <alignment horizontal="left" vertical="center" wrapText="1"/>
      <protection hidden="1"/>
    </xf>
    <xf numFmtId="0" fontId="2" fillId="2" borderId="2" xfId="0" quotePrefix="1" applyFont="1" applyFill="1" applyBorder="1" applyAlignment="1" applyProtection="1">
      <alignment horizontal="left" vertical="center" wrapText="1"/>
      <protection hidden="1"/>
    </xf>
    <xf numFmtId="0" fontId="2" fillId="2" borderId="3" xfId="0" quotePrefix="1" applyFont="1" applyFill="1" applyBorder="1" applyAlignment="1" applyProtection="1">
      <alignment horizontal="left" vertical="center" wrapText="1"/>
      <protection hidden="1"/>
    </xf>
    <xf numFmtId="167" fontId="2" fillId="3" borderId="2" xfId="1" applyNumberFormat="1" applyFont="1" applyFill="1" applyBorder="1" applyAlignment="1" applyProtection="1">
      <alignment horizontal="center" vertical="center" shrinkToFit="1"/>
      <protection locked="0"/>
    </xf>
    <xf numFmtId="167" fontId="2" fillId="3" borderId="4" xfId="1" applyNumberFormat="1" applyFont="1" applyFill="1" applyBorder="1" applyAlignment="1" applyProtection="1">
      <alignment horizontal="center" vertical="center" shrinkToFit="1"/>
      <protection locked="0"/>
    </xf>
    <xf numFmtId="166" fontId="2" fillId="3" borderId="9" xfId="1" applyNumberFormat="1" applyFont="1" applyFill="1" applyBorder="1" applyAlignment="1" applyProtection="1">
      <alignment horizontal="center" shrinkToFit="1"/>
      <protection hidden="1"/>
    </xf>
    <xf numFmtId="166" fontId="2" fillId="3" borderId="12" xfId="1" applyNumberFormat="1" applyFont="1" applyFill="1" applyBorder="1" applyAlignment="1" applyProtection="1">
      <alignment horizontal="center" shrinkToFit="1"/>
      <protection hidden="1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 applyProtection="1">
      <alignment horizontal="left" vertical="center" indent="1"/>
      <protection locked="0"/>
    </xf>
    <xf numFmtId="166" fontId="2" fillId="3" borderId="6" xfId="1" applyNumberFormat="1" applyFont="1" applyFill="1" applyBorder="1" applyAlignment="1" applyProtection="1">
      <alignment horizontal="center" shrinkToFit="1"/>
      <protection hidden="1"/>
    </xf>
    <xf numFmtId="166" fontId="2" fillId="3" borderId="8" xfId="1" applyNumberFormat="1" applyFont="1" applyFill="1" applyBorder="1" applyAlignment="1" applyProtection="1">
      <alignment horizontal="center" shrinkToFit="1"/>
      <protection hidden="1"/>
    </xf>
    <xf numFmtId="166" fontId="2" fillId="3" borderId="10" xfId="1" applyNumberFormat="1" applyFont="1" applyFill="1" applyBorder="1" applyAlignment="1" applyProtection="1">
      <alignment horizontal="center" shrinkToFit="1"/>
      <protection hidden="1"/>
    </xf>
    <xf numFmtId="166" fontId="2" fillId="3" borderId="11" xfId="1" applyNumberFormat="1" applyFont="1" applyFill="1" applyBorder="1" applyAlignment="1" applyProtection="1">
      <alignment horizontal="center" shrinkToFit="1"/>
      <protection hidden="1"/>
    </xf>
    <xf numFmtId="166" fontId="2" fillId="3" borderId="6" xfId="1" applyNumberFormat="1" applyFont="1" applyFill="1" applyBorder="1" applyAlignment="1" applyProtection="1">
      <alignment horizontal="center" vertical="center" shrinkToFit="1"/>
      <protection hidden="1"/>
    </xf>
    <xf numFmtId="166" fontId="2" fillId="3" borderId="8" xfId="1" applyNumberFormat="1" applyFont="1" applyFill="1" applyBorder="1" applyAlignment="1" applyProtection="1">
      <alignment horizontal="center" vertical="center" shrinkToFit="1"/>
      <protection hidden="1"/>
    </xf>
    <xf numFmtId="167" fontId="2" fillId="2" borderId="2" xfId="1" applyNumberFormat="1" applyFont="1" applyFill="1" applyBorder="1" applyAlignment="1" applyProtection="1">
      <alignment horizontal="center" vertical="center" shrinkToFit="1"/>
      <protection locked="0"/>
    </xf>
    <xf numFmtId="167" fontId="2" fillId="2" borderId="4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left"/>
      <protection hidden="1"/>
    </xf>
    <xf numFmtId="0" fontId="2" fillId="2" borderId="3" xfId="0" applyFont="1" applyFill="1" applyBorder="1" applyAlignment="1" applyProtection="1">
      <alignment horizontal="left"/>
      <protection hidden="1"/>
    </xf>
    <xf numFmtId="0" fontId="2" fillId="2" borderId="4" xfId="0" applyFont="1" applyFill="1" applyBorder="1" applyAlignment="1" applyProtection="1">
      <alignment horizontal="left"/>
      <protection hidden="1"/>
    </xf>
    <xf numFmtId="41" fontId="2" fillId="2" borderId="2" xfId="0" applyNumberFormat="1" applyFont="1" applyFill="1" applyBorder="1" applyAlignment="1" applyProtection="1">
      <alignment horizontal="left" wrapText="1"/>
      <protection hidden="1"/>
    </xf>
    <xf numFmtId="41" fontId="2" fillId="2" borderId="3" xfId="0" applyNumberFormat="1" applyFont="1" applyFill="1" applyBorder="1" applyAlignment="1" applyProtection="1">
      <alignment horizontal="left" wrapText="1"/>
      <protection hidden="1"/>
    </xf>
    <xf numFmtId="41" fontId="2" fillId="2" borderId="4" xfId="0" applyNumberFormat="1" applyFont="1" applyFill="1" applyBorder="1" applyAlignment="1" applyProtection="1">
      <alignment horizontal="left" wrapText="1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164" fontId="5" fillId="2" borderId="1" xfId="0" applyNumberFormat="1" applyFont="1" applyFill="1" applyBorder="1" applyAlignment="1" applyProtection="1">
      <alignment horizontal="right" vertical="center" indent="3"/>
      <protection hidden="1"/>
    </xf>
    <xf numFmtId="1" fontId="2" fillId="2" borderId="2" xfId="0" applyNumberFormat="1" applyFont="1" applyFill="1" applyBorder="1" applyAlignment="1" applyProtection="1">
      <alignment horizontal="left" wrapText="1"/>
      <protection hidden="1"/>
    </xf>
    <xf numFmtId="1" fontId="2" fillId="2" borderId="3" xfId="0" applyNumberFormat="1" applyFont="1" applyFill="1" applyBorder="1" applyAlignment="1" applyProtection="1">
      <alignment horizontal="left" wrapText="1"/>
      <protection hidden="1"/>
    </xf>
    <xf numFmtId="1" fontId="2" fillId="2" borderId="4" xfId="0" applyNumberFormat="1" applyFont="1" applyFill="1" applyBorder="1" applyAlignment="1" applyProtection="1">
      <alignment horizontal="left" wrapText="1"/>
      <protection hidden="1"/>
    </xf>
    <xf numFmtId="0" fontId="3" fillId="2" borderId="0" xfId="0" applyFont="1" applyFill="1" applyBorder="1" applyAlignment="1" applyProtection="1">
      <alignment horizontal="right" vertical="center"/>
      <protection hidden="1"/>
    </xf>
    <xf numFmtId="0" fontId="3" fillId="2" borderId="0" xfId="0" applyFont="1" applyFill="1" applyBorder="1" applyAlignment="1" applyProtection="1">
      <alignment horizontal="right" vertical="center" wrapText="1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Финансовый" xfId="1" builtinId="3"/>
  </cellStyles>
  <dxfs count="13">
    <dxf>
      <fill>
        <patternFill>
          <bgColor indexed="13"/>
        </patternFill>
      </fill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Rar$DIa0.545\&#1041;&#1040;&#1051;&#1040;&#1053;&#1057;&#1067;%202020%20&#1043;&#1054;&#1044;%20&#1057;&#1042;&#1054;&#1044;%20&#1059;&#1058;&#1054;&#1063;&#1053;&#1045;&#1053;&#1053;&#1067;&#104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комендации"/>
      <sheetName val="Баланс"/>
      <sheetName val="Прил.2"/>
      <sheetName val="Прил.3"/>
      <sheetName val="Прил.4"/>
      <sheetName val="Прил.5"/>
      <sheetName val="Чистые активы"/>
      <sheetName val="Анализ фин.сост."/>
      <sheetName val="Анализ разд. I и II"/>
      <sheetName val="Анализ разд. III-V"/>
      <sheetName val="Рентабельность"/>
      <sheetName val="Пояснительная записка"/>
      <sheetName val="Норм.коэффиц."/>
      <sheetName val="Увязки внутри форм"/>
      <sheetName val="Лист1"/>
      <sheetName val="Увязки межд.форм."/>
    </sheetNames>
    <sheetDataSet>
      <sheetData sheetId="0"/>
      <sheetData sheetId="1">
        <row r="6">
          <cell r="O6" t="str">
            <v>январь</v>
          </cell>
          <cell r="Q6" t="str">
            <v>декабрь</v>
          </cell>
        </row>
        <row r="21">
          <cell r="D21" t="str">
            <v>ОАО "Белбакалея"    СВОД</v>
          </cell>
        </row>
        <row r="22">
          <cell r="D22">
            <v>100025653</v>
          </cell>
        </row>
        <row r="23">
          <cell r="D23" t="str">
            <v>складирование и хранение</v>
          </cell>
        </row>
        <row r="24">
          <cell r="D24" t="str">
            <v>частная</v>
          </cell>
        </row>
        <row r="25">
          <cell r="D25" t="str">
            <v xml:space="preserve">ГО "Столичная торговля и услуги" </v>
          </cell>
        </row>
        <row r="26">
          <cell r="D26" t="str">
            <v>тыс. руб.</v>
          </cell>
        </row>
        <row r="27">
          <cell r="D27" t="str">
            <v>220075, г. Минск, ул. Промышленная,15</v>
          </cell>
        </row>
        <row r="33">
          <cell r="G33" t="str">
            <v>На 31 декабря 2019 года</v>
          </cell>
        </row>
        <row r="70">
          <cell r="F70">
            <v>675</v>
          </cell>
          <cell r="G70">
            <v>675</v>
          </cell>
        </row>
        <row r="71">
          <cell r="F71">
            <v>0</v>
          </cell>
          <cell r="G71">
            <v>0</v>
          </cell>
        </row>
        <row r="72">
          <cell r="F72">
            <v>0</v>
          </cell>
          <cell r="G72">
            <v>0</v>
          </cell>
        </row>
        <row r="73">
          <cell r="F73">
            <v>52</v>
          </cell>
          <cell r="G73">
            <v>51</v>
          </cell>
        </row>
        <row r="76">
          <cell r="F76">
            <v>0</v>
          </cell>
          <cell r="G76">
            <v>0</v>
          </cell>
        </row>
        <row r="107">
          <cell r="F107" t="str">
            <v>А.С. Клещенков</v>
          </cell>
        </row>
        <row r="110">
          <cell r="F110" t="str">
            <v>Р.В. Кудина</v>
          </cell>
        </row>
        <row r="113">
          <cell r="A113" t="str">
            <v>1 марта 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1"/>
  <sheetViews>
    <sheetView tabSelected="1" workbookViewId="0"/>
  </sheetViews>
  <sheetFormatPr defaultRowHeight="15" x14ac:dyDescent="0.25"/>
  <sheetData>
    <row r="1" spans="1:14" x14ac:dyDescent="0.25">
      <c r="A1" s="1"/>
      <c r="B1" s="2"/>
      <c r="C1" s="2"/>
      <c r="D1" s="2"/>
      <c r="E1" s="2"/>
      <c r="F1" s="2"/>
      <c r="G1" s="2"/>
      <c r="H1" s="2"/>
      <c r="I1" s="134"/>
      <c r="J1" s="134"/>
      <c r="K1" s="2"/>
      <c r="L1" s="135" t="s">
        <v>0</v>
      </c>
      <c r="M1" s="135"/>
      <c r="N1" s="135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135" t="s">
        <v>1</v>
      </c>
      <c r="L2" s="135"/>
      <c r="M2" s="135"/>
      <c r="N2" s="135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35" t="s">
        <v>2</v>
      </c>
      <c r="L3" s="135"/>
      <c r="M3" s="135"/>
      <c r="N3" s="135"/>
    </row>
    <row r="4" spans="1:14" x14ac:dyDescent="0.25">
      <c r="A4" s="136" t="s">
        <v>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</row>
    <row r="5" spans="1:14" x14ac:dyDescent="0.25">
      <c r="A5" s="136" t="s">
        <v>4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</row>
    <row r="6" spans="1:14" x14ac:dyDescent="0.25">
      <c r="A6" s="2"/>
      <c r="B6" s="2"/>
      <c r="C6" s="2"/>
      <c r="D6" s="2"/>
      <c r="E6" s="2"/>
      <c r="F6" s="3" t="s">
        <v>5</v>
      </c>
      <c r="G6" s="4" t="str">
        <f>[1]Баланс!O6</f>
        <v>январь</v>
      </c>
      <c r="H6" s="5" t="s">
        <v>6</v>
      </c>
      <c r="I6" s="5" t="str">
        <f>[1]Баланс!Q6</f>
        <v>декабрь</v>
      </c>
      <c r="J6" s="130" t="s">
        <v>7</v>
      </c>
      <c r="K6" s="130"/>
      <c r="L6" s="2"/>
      <c r="M6" s="2"/>
      <c r="N6" s="2"/>
    </row>
    <row r="7" spans="1:14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7"/>
      <c r="L7" s="6"/>
      <c r="M7" s="6"/>
      <c r="N7" s="6"/>
    </row>
    <row r="8" spans="1:14" x14ac:dyDescent="0.25">
      <c r="A8" s="123" t="s">
        <v>8</v>
      </c>
      <c r="B8" s="124"/>
      <c r="C8" s="124"/>
      <c r="D8" s="125"/>
      <c r="E8" s="126" t="str">
        <f>[1]Баланс!D21</f>
        <v>ОАО "Белбакалея"    СВОД</v>
      </c>
      <c r="F8" s="127"/>
      <c r="G8" s="127"/>
      <c r="H8" s="127"/>
      <c r="I8" s="127"/>
      <c r="J8" s="127"/>
      <c r="K8" s="127"/>
      <c r="L8" s="127"/>
      <c r="M8" s="127"/>
      <c r="N8" s="128"/>
    </row>
    <row r="9" spans="1:14" x14ac:dyDescent="0.25">
      <c r="A9" s="123" t="s">
        <v>9</v>
      </c>
      <c r="B9" s="124"/>
      <c r="C9" s="124"/>
      <c r="D9" s="125"/>
      <c r="E9" s="131">
        <f>[1]Баланс!D22</f>
        <v>100025653</v>
      </c>
      <c r="F9" s="132"/>
      <c r="G9" s="132"/>
      <c r="H9" s="132"/>
      <c r="I9" s="132"/>
      <c r="J9" s="132"/>
      <c r="K9" s="132"/>
      <c r="L9" s="132"/>
      <c r="M9" s="132"/>
      <c r="N9" s="133"/>
    </row>
    <row r="10" spans="1:14" x14ac:dyDescent="0.25">
      <c r="A10" s="123" t="s">
        <v>10</v>
      </c>
      <c r="B10" s="124"/>
      <c r="C10" s="124"/>
      <c r="D10" s="125"/>
      <c r="E10" s="126" t="str">
        <f>[1]Баланс!D23</f>
        <v>складирование и хранение</v>
      </c>
      <c r="F10" s="127"/>
      <c r="G10" s="127"/>
      <c r="H10" s="127"/>
      <c r="I10" s="127"/>
      <c r="J10" s="127"/>
      <c r="K10" s="127"/>
      <c r="L10" s="127"/>
      <c r="M10" s="127"/>
      <c r="N10" s="128"/>
    </row>
    <row r="11" spans="1:14" x14ac:dyDescent="0.25">
      <c r="A11" s="123" t="s">
        <v>11</v>
      </c>
      <c r="B11" s="124"/>
      <c r="C11" s="124"/>
      <c r="D11" s="125"/>
      <c r="E11" s="126" t="str">
        <f>[1]Баланс!D24</f>
        <v>частная</v>
      </c>
      <c r="F11" s="127"/>
      <c r="G11" s="127"/>
      <c r="H11" s="127"/>
      <c r="I11" s="127"/>
      <c r="J11" s="127"/>
      <c r="K11" s="127"/>
      <c r="L11" s="127"/>
      <c r="M11" s="127"/>
      <c r="N11" s="128"/>
    </row>
    <row r="12" spans="1:14" x14ac:dyDescent="0.25">
      <c r="A12" s="123" t="s">
        <v>12</v>
      </c>
      <c r="B12" s="124"/>
      <c r="C12" s="124"/>
      <c r="D12" s="125"/>
      <c r="E12" s="126" t="str">
        <f>[1]Баланс!D25</f>
        <v xml:space="preserve">ГО "Столичная торговля и услуги" </v>
      </c>
      <c r="F12" s="127"/>
      <c r="G12" s="127"/>
      <c r="H12" s="127"/>
      <c r="I12" s="127"/>
      <c r="J12" s="127"/>
      <c r="K12" s="127"/>
      <c r="L12" s="127"/>
      <c r="M12" s="127"/>
      <c r="N12" s="128"/>
    </row>
    <row r="13" spans="1:14" x14ac:dyDescent="0.25">
      <c r="A13" s="123" t="s">
        <v>13</v>
      </c>
      <c r="B13" s="124"/>
      <c r="C13" s="124"/>
      <c r="D13" s="125"/>
      <c r="E13" s="126" t="str">
        <f>[1]Баланс!D26</f>
        <v>тыс. руб.</v>
      </c>
      <c r="F13" s="127"/>
      <c r="G13" s="127"/>
      <c r="H13" s="127"/>
      <c r="I13" s="127"/>
      <c r="J13" s="127"/>
      <c r="K13" s="127"/>
      <c r="L13" s="127"/>
      <c r="M13" s="127"/>
      <c r="N13" s="128"/>
    </row>
    <row r="14" spans="1:14" x14ac:dyDescent="0.25">
      <c r="A14" s="123" t="s">
        <v>14</v>
      </c>
      <c r="B14" s="124"/>
      <c r="C14" s="124"/>
      <c r="D14" s="125"/>
      <c r="E14" s="126" t="str">
        <f>[1]Баланс!D27</f>
        <v>220075, г. Минск, ул. Промышленная,15</v>
      </c>
      <c r="F14" s="127"/>
      <c r="G14" s="127"/>
      <c r="H14" s="127"/>
      <c r="I14" s="127"/>
      <c r="J14" s="127"/>
      <c r="K14" s="127"/>
      <c r="L14" s="127"/>
      <c r="M14" s="127"/>
      <c r="N14" s="128"/>
    </row>
    <row r="15" spans="1:14" x14ac:dyDescent="0.25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2"/>
      <c r="L15" s="2"/>
      <c r="M15" s="2"/>
      <c r="N15" s="2"/>
    </row>
    <row r="16" spans="1:14" ht="72" x14ac:dyDescent="0.25">
      <c r="A16" s="59" t="s">
        <v>15</v>
      </c>
      <c r="B16" s="60"/>
      <c r="C16" s="60"/>
      <c r="D16" s="61"/>
      <c r="E16" s="8" t="s">
        <v>16</v>
      </c>
      <c r="F16" s="8" t="s">
        <v>17</v>
      </c>
      <c r="G16" s="59" t="s">
        <v>18</v>
      </c>
      <c r="H16" s="61"/>
      <c r="I16" s="8" t="s">
        <v>19</v>
      </c>
      <c r="J16" s="8" t="s">
        <v>20</v>
      </c>
      <c r="K16" s="8" t="s">
        <v>21</v>
      </c>
      <c r="L16" s="8" t="s">
        <v>22</v>
      </c>
      <c r="M16" s="9" t="s">
        <v>23</v>
      </c>
      <c r="N16" s="10" t="s">
        <v>24</v>
      </c>
    </row>
    <row r="17" spans="1:14" x14ac:dyDescent="0.25">
      <c r="A17" s="62">
        <v>1</v>
      </c>
      <c r="B17" s="63"/>
      <c r="C17" s="63"/>
      <c r="D17" s="64"/>
      <c r="E17" s="11">
        <v>2</v>
      </c>
      <c r="F17" s="12">
        <v>3</v>
      </c>
      <c r="G17" s="62">
        <v>4</v>
      </c>
      <c r="H17" s="64"/>
      <c r="I17" s="12">
        <v>5</v>
      </c>
      <c r="J17" s="12">
        <v>6</v>
      </c>
      <c r="K17" s="13">
        <v>7</v>
      </c>
      <c r="L17" s="13" t="s">
        <v>25</v>
      </c>
      <c r="M17" s="13">
        <v>9</v>
      </c>
      <c r="N17" s="13">
        <v>10</v>
      </c>
    </row>
    <row r="18" spans="1:14" x14ac:dyDescent="0.25">
      <c r="A18" s="106" t="s">
        <v>26</v>
      </c>
      <c r="B18" s="107"/>
      <c r="C18" s="49">
        <v>43465</v>
      </c>
      <c r="D18" s="50"/>
      <c r="E18" s="14" t="s">
        <v>27</v>
      </c>
      <c r="F18" s="15">
        <v>675</v>
      </c>
      <c r="G18" s="121">
        <v>0</v>
      </c>
      <c r="H18" s="122"/>
      <c r="I18" s="16">
        <v>0</v>
      </c>
      <c r="J18" s="15">
        <v>51</v>
      </c>
      <c r="K18" s="15">
        <v>11583</v>
      </c>
      <c r="L18" s="15">
        <v>-5988</v>
      </c>
      <c r="M18" s="15">
        <v>0</v>
      </c>
      <c r="N18" s="17">
        <f>F18-G18-I18+J18+K18+L18+M18</f>
        <v>6321</v>
      </c>
    </row>
    <row r="19" spans="1:14" x14ac:dyDescent="0.25">
      <c r="A19" s="47" t="s">
        <v>28</v>
      </c>
      <c r="B19" s="48"/>
      <c r="C19" s="48"/>
      <c r="D19" s="53"/>
      <c r="E19" s="18" t="s">
        <v>29</v>
      </c>
      <c r="F19" s="15">
        <v>0</v>
      </c>
      <c r="G19" s="54">
        <v>0</v>
      </c>
      <c r="H19" s="55"/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7">
        <f>SUM(F19:M19)</f>
        <v>0</v>
      </c>
    </row>
    <row r="20" spans="1:14" x14ac:dyDescent="0.25">
      <c r="A20" s="93" t="s">
        <v>30</v>
      </c>
      <c r="B20" s="94"/>
      <c r="C20" s="94"/>
      <c r="D20" s="95"/>
      <c r="E20" s="18" t="s">
        <v>31</v>
      </c>
      <c r="F20" s="15">
        <v>0</v>
      </c>
      <c r="G20" s="54">
        <v>0</v>
      </c>
      <c r="H20" s="55"/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7">
        <f>SUM(F20:M20)</f>
        <v>0</v>
      </c>
    </row>
    <row r="21" spans="1:14" x14ac:dyDescent="0.25">
      <c r="A21" s="96" t="s">
        <v>32</v>
      </c>
      <c r="B21" s="94"/>
      <c r="C21" s="94"/>
      <c r="D21" s="95"/>
      <c r="E21" s="97" t="s">
        <v>33</v>
      </c>
      <c r="F21" s="70">
        <f>F18+F19+F20</f>
        <v>675</v>
      </c>
      <c r="G21" s="119">
        <f>G19+G20-G18</f>
        <v>0</v>
      </c>
      <c r="H21" s="120"/>
      <c r="I21" s="70">
        <f>I19+I20-I18</f>
        <v>0</v>
      </c>
      <c r="J21" s="70">
        <f>J18+J19+J20</f>
        <v>51</v>
      </c>
      <c r="K21" s="70">
        <f>K18+K19+K20</f>
        <v>11583</v>
      </c>
      <c r="L21" s="70">
        <f>L18+L19+L20</f>
        <v>-5988</v>
      </c>
      <c r="M21" s="70">
        <f>M18+M19+M20</f>
        <v>0</v>
      </c>
      <c r="N21" s="70">
        <f>N18+N19+N20</f>
        <v>6321</v>
      </c>
    </row>
    <row r="22" spans="1:14" x14ac:dyDescent="0.25">
      <c r="A22" s="103">
        <v>43465</v>
      </c>
      <c r="B22" s="104"/>
      <c r="C22" s="104"/>
      <c r="D22" s="105"/>
      <c r="E22" s="98"/>
      <c r="F22" s="71"/>
      <c r="G22" s="89"/>
      <c r="H22" s="90"/>
      <c r="I22" s="71"/>
      <c r="J22" s="71"/>
      <c r="K22" s="71"/>
      <c r="L22" s="71"/>
      <c r="M22" s="71"/>
      <c r="N22" s="71"/>
    </row>
    <row r="23" spans="1:14" x14ac:dyDescent="0.25">
      <c r="A23" s="19" t="s">
        <v>34</v>
      </c>
      <c r="B23" s="82"/>
      <c r="C23" s="82"/>
      <c r="D23" s="83"/>
      <c r="E23" s="97" t="s">
        <v>35</v>
      </c>
      <c r="F23" s="110">
        <f>SUM(F25:F34)</f>
        <v>0</v>
      </c>
      <c r="G23" s="115">
        <f>SUM(G25:H34)</f>
        <v>0</v>
      </c>
      <c r="H23" s="116"/>
      <c r="I23" s="110">
        <f t="shared" ref="I23:N23" si="0">SUM(I25:I34)</f>
        <v>0</v>
      </c>
      <c r="J23" s="110">
        <f t="shared" si="0"/>
        <v>0</v>
      </c>
      <c r="K23" s="110">
        <f t="shared" si="0"/>
        <v>108</v>
      </c>
      <c r="L23" s="110">
        <f t="shared" si="0"/>
        <v>393</v>
      </c>
      <c r="M23" s="110">
        <f t="shared" si="0"/>
        <v>0</v>
      </c>
      <c r="N23" s="110">
        <f t="shared" si="0"/>
        <v>501</v>
      </c>
    </row>
    <row r="24" spans="1:14" x14ac:dyDescent="0.25">
      <c r="A24" s="86" t="s">
        <v>36</v>
      </c>
      <c r="B24" s="87"/>
      <c r="C24" s="87"/>
      <c r="D24" s="88"/>
      <c r="E24" s="98"/>
      <c r="F24" s="111"/>
      <c r="G24" s="117"/>
      <c r="H24" s="118"/>
      <c r="I24" s="111"/>
      <c r="J24" s="111"/>
      <c r="K24" s="111"/>
      <c r="L24" s="111"/>
      <c r="M24" s="111"/>
      <c r="N24" s="111"/>
    </row>
    <row r="25" spans="1:14" x14ac:dyDescent="0.25">
      <c r="A25" s="75" t="s">
        <v>37</v>
      </c>
      <c r="B25" s="76"/>
      <c r="C25" s="76"/>
      <c r="D25" s="77"/>
      <c r="E25" s="18"/>
      <c r="F25" s="68">
        <v>0</v>
      </c>
      <c r="G25" s="78">
        <v>0</v>
      </c>
      <c r="H25" s="79"/>
      <c r="I25" s="68">
        <v>0</v>
      </c>
      <c r="J25" s="68">
        <v>0</v>
      </c>
      <c r="K25" s="68">
        <v>0</v>
      </c>
      <c r="L25" s="68"/>
      <c r="M25" s="68">
        <v>0</v>
      </c>
      <c r="N25" s="110">
        <f>SUM(F25:M26)</f>
        <v>0</v>
      </c>
    </row>
    <row r="26" spans="1:14" x14ac:dyDescent="0.25">
      <c r="A26" s="72" t="s">
        <v>38</v>
      </c>
      <c r="B26" s="73"/>
      <c r="C26" s="73"/>
      <c r="D26" s="74"/>
      <c r="E26" s="20" t="s">
        <v>39</v>
      </c>
      <c r="F26" s="69"/>
      <c r="G26" s="80"/>
      <c r="H26" s="81"/>
      <c r="I26" s="69"/>
      <c r="J26" s="69"/>
      <c r="K26" s="69"/>
      <c r="L26" s="69"/>
      <c r="M26" s="69"/>
      <c r="N26" s="111"/>
    </row>
    <row r="27" spans="1:14" x14ac:dyDescent="0.25">
      <c r="A27" s="65" t="s">
        <v>40</v>
      </c>
      <c r="B27" s="66"/>
      <c r="C27" s="66"/>
      <c r="D27" s="67"/>
      <c r="E27" s="18" t="s">
        <v>41</v>
      </c>
      <c r="F27" s="15">
        <v>0</v>
      </c>
      <c r="G27" s="54">
        <v>0</v>
      </c>
      <c r="H27" s="55"/>
      <c r="I27" s="15">
        <v>0</v>
      </c>
      <c r="J27" s="15">
        <v>0</v>
      </c>
      <c r="K27" s="15">
        <v>108</v>
      </c>
      <c r="L27" s="15">
        <v>393</v>
      </c>
      <c r="M27" s="15">
        <v>0</v>
      </c>
      <c r="N27" s="21">
        <f t="shared" ref="N27:N34" si="1">SUM(F27:M27)</f>
        <v>501</v>
      </c>
    </row>
    <row r="28" spans="1:14" x14ac:dyDescent="0.25">
      <c r="A28" s="65" t="s">
        <v>42</v>
      </c>
      <c r="B28" s="66"/>
      <c r="C28" s="66"/>
      <c r="D28" s="67"/>
      <c r="E28" s="18" t="s">
        <v>43</v>
      </c>
      <c r="F28" s="15">
        <v>0</v>
      </c>
      <c r="G28" s="54">
        <v>0</v>
      </c>
      <c r="H28" s="55"/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21">
        <f t="shared" si="1"/>
        <v>0</v>
      </c>
    </row>
    <row r="29" spans="1:14" x14ac:dyDescent="0.25">
      <c r="A29" s="65" t="s">
        <v>44</v>
      </c>
      <c r="B29" s="66"/>
      <c r="C29" s="66"/>
      <c r="D29" s="67"/>
      <c r="E29" s="18" t="s">
        <v>45</v>
      </c>
      <c r="F29" s="15">
        <v>0</v>
      </c>
      <c r="G29" s="54">
        <v>0</v>
      </c>
      <c r="H29" s="55"/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21">
        <f t="shared" si="1"/>
        <v>0</v>
      </c>
    </row>
    <row r="30" spans="1:14" x14ac:dyDescent="0.25">
      <c r="A30" s="65" t="s">
        <v>46</v>
      </c>
      <c r="B30" s="66"/>
      <c r="C30" s="66"/>
      <c r="D30" s="67"/>
      <c r="E30" s="18" t="s">
        <v>47</v>
      </c>
      <c r="F30" s="15">
        <v>0</v>
      </c>
      <c r="G30" s="54">
        <v>0</v>
      </c>
      <c r="H30" s="55"/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21">
        <f t="shared" si="1"/>
        <v>0</v>
      </c>
    </row>
    <row r="31" spans="1:14" x14ac:dyDescent="0.25">
      <c r="A31" s="65" t="s">
        <v>48</v>
      </c>
      <c r="B31" s="66"/>
      <c r="C31" s="66"/>
      <c r="D31" s="67"/>
      <c r="E31" s="18" t="s">
        <v>49</v>
      </c>
      <c r="F31" s="15">
        <v>0</v>
      </c>
      <c r="G31" s="54">
        <v>0</v>
      </c>
      <c r="H31" s="55"/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21">
        <f t="shared" si="1"/>
        <v>0</v>
      </c>
    </row>
    <row r="32" spans="1:14" x14ac:dyDescent="0.25">
      <c r="A32" s="65" t="s">
        <v>50</v>
      </c>
      <c r="B32" s="66"/>
      <c r="C32" s="66"/>
      <c r="D32" s="67"/>
      <c r="E32" s="18" t="s">
        <v>51</v>
      </c>
      <c r="F32" s="15">
        <v>0</v>
      </c>
      <c r="G32" s="54">
        <v>0</v>
      </c>
      <c r="H32" s="55"/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21">
        <f t="shared" si="1"/>
        <v>0</v>
      </c>
    </row>
    <row r="33" spans="1:14" x14ac:dyDescent="0.25">
      <c r="A33" s="112" t="s">
        <v>52</v>
      </c>
      <c r="B33" s="113"/>
      <c r="C33" s="113"/>
      <c r="D33" s="114"/>
      <c r="E33" s="18" t="s">
        <v>53</v>
      </c>
      <c r="F33" s="15">
        <v>0</v>
      </c>
      <c r="G33" s="54">
        <v>0</v>
      </c>
      <c r="H33" s="55"/>
      <c r="I33" s="15">
        <v>0</v>
      </c>
      <c r="J33" s="15">
        <v>0</v>
      </c>
      <c r="K33" s="15"/>
      <c r="L33" s="15"/>
      <c r="M33" s="15">
        <v>0</v>
      </c>
      <c r="N33" s="21">
        <f t="shared" si="1"/>
        <v>0</v>
      </c>
    </row>
    <row r="34" spans="1:14" x14ac:dyDescent="0.25">
      <c r="A34" s="56"/>
      <c r="B34" s="57"/>
      <c r="C34" s="57"/>
      <c r="D34" s="58"/>
      <c r="E34" s="18" t="s">
        <v>54</v>
      </c>
      <c r="F34" s="15">
        <v>0</v>
      </c>
      <c r="G34" s="54">
        <v>0</v>
      </c>
      <c r="H34" s="55"/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21">
        <f t="shared" si="1"/>
        <v>0</v>
      </c>
    </row>
    <row r="35" spans="1:14" x14ac:dyDescent="0.25">
      <c r="A35" s="47" t="s">
        <v>55</v>
      </c>
      <c r="B35" s="48"/>
      <c r="C35" s="48"/>
      <c r="D35" s="53"/>
      <c r="E35" s="18" t="s">
        <v>56</v>
      </c>
      <c r="F35" s="21">
        <f>SUM(F36:F41,F44:F47)</f>
        <v>0</v>
      </c>
      <c r="G35" s="51">
        <f>SUM(G36:H41,G44:H47)</f>
        <v>0</v>
      </c>
      <c r="H35" s="52"/>
      <c r="I35" s="21">
        <f t="shared" ref="I35:N35" si="2">SUM(I36:I41,I44:I47)</f>
        <v>0</v>
      </c>
      <c r="J35" s="21">
        <f t="shared" si="2"/>
        <v>0</v>
      </c>
      <c r="K35" s="21">
        <f t="shared" si="2"/>
        <v>502</v>
      </c>
      <c r="L35" s="21">
        <f t="shared" si="2"/>
        <v>349</v>
      </c>
      <c r="M35" s="21">
        <f t="shared" si="2"/>
        <v>0</v>
      </c>
      <c r="N35" s="21">
        <f t="shared" si="2"/>
        <v>851</v>
      </c>
    </row>
    <row r="36" spans="1:14" x14ac:dyDescent="0.25">
      <c r="A36" s="75" t="s">
        <v>37</v>
      </c>
      <c r="B36" s="76"/>
      <c r="C36" s="76"/>
      <c r="D36" s="77"/>
      <c r="E36" s="18"/>
      <c r="F36" s="68">
        <v>0</v>
      </c>
      <c r="G36" s="78">
        <v>0</v>
      </c>
      <c r="H36" s="79"/>
      <c r="I36" s="68">
        <v>0</v>
      </c>
      <c r="J36" s="68">
        <v>0</v>
      </c>
      <c r="K36" s="68">
        <v>0</v>
      </c>
      <c r="L36" s="68">
        <v>349</v>
      </c>
      <c r="M36" s="68"/>
      <c r="N36" s="110">
        <f>SUM(F36:M37)</f>
        <v>349</v>
      </c>
    </row>
    <row r="37" spans="1:14" x14ac:dyDescent="0.25">
      <c r="A37" s="72" t="s">
        <v>57</v>
      </c>
      <c r="B37" s="73"/>
      <c r="C37" s="73"/>
      <c r="D37" s="74"/>
      <c r="E37" s="20" t="s">
        <v>58</v>
      </c>
      <c r="F37" s="69"/>
      <c r="G37" s="80"/>
      <c r="H37" s="81"/>
      <c r="I37" s="69"/>
      <c r="J37" s="69"/>
      <c r="K37" s="69"/>
      <c r="L37" s="69"/>
      <c r="M37" s="69"/>
      <c r="N37" s="111"/>
    </row>
    <row r="38" spans="1:14" x14ac:dyDescent="0.25">
      <c r="A38" s="65" t="s">
        <v>40</v>
      </c>
      <c r="B38" s="66"/>
      <c r="C38" s="66"/>
      <c r="D38" s="67"/>
      <c r="E38" s="18" t="s">
        <v>59</v>
      </c>
      <c r="F38" s="15">
        <v>0</v>
      </c>
      <c r="G38" s="54">
        <v>0</v>
      </c>
      <c r="H38" s="55"/>
      <c r="I38" s="15">
        <v>0</v>
      </c>
      <c r="J38" s="15">
        <v>0</v>
      </c>
      <c r="K38" s="15">
        <v>502</v>
      </c>
      <c r="L38" s="15"/>
      <c r="M38" s="15">
        <v>0</v>
      </c>
      <c r="N38" s="21">
        <f t="shared" ref="N38:N54" si="3">SUM(F38:M38)</f>
        <v>502</v>
      </c>
    </row>
    <row r="39" spans="1:14" x14ac:dyDescent="0.25">
      <c r="A39" s="65" t="s">
        <v>60</v>
      </c>
      <c r="B39" s="66"/>
      <c r="C39" s="66"/>
      <c r="D39" s="67"/>
      <c r="E39" s="18" t="s">
        <v>61</v>
      </c>
      <c r="F39" s="15">
        <v>0</v>
      </c>
      <c r="G39" s="54">
        <v>0</v>
      </c>
      <c r="H39" s="55"/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21">
        <f t="shared" si="3"/>
        <v>0</v>
      </c>
    </row>
    <row r="40" spans="1:14" x14ac:dyDescent="0.25">
      <c r="A40" s="65" t="s">
        <v>62</v>
      </c>
      <c r="B40" s="66"/>
      <c r="C40" s="66"/>
      <c r="D40" s="67"/>
      <c r="E40" s="18" t="s">
        <v>63</v>
      </c>
      <c r="F40" s="15">
        <v>0</v>
      </c>
      <c r="G40" s="54">
        <v>0</v>
      </c>
      <c r="H40" s="55"/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21">
        <f t="shared" si="3"/>
        <v>0</v>
      </c>
    </row>
    <row r="41" spans="1:14" x14ac:dyDescent="0.25">
      <c r="A41" s="65" t="s">
        <v>64</v>
      </c>
      <c r="B41" s="66"/>
      <c r="C41" s="66"/>
      <c r="D41" s="67"/>
      <c r="E41" s="14" t="s">
        <v>65</v>
      </c>
      <c r="F41" s="15">
        <v>0</v>
      </c>
      <c r="G41" s="54">
        <v>0</v>
      </c>
      <c r="H41" s="55"/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21">
        <f t="shared" si="3"/>
        <v>0</v>
      </c>
    </row>
    <row r="42" spans="1:14" ht="72" x14ac:dyDescent="0.25">
      <c r="A42" s="59" t="s">
        <v>15</v>
      </c>
      <c r="B42" s="60"/>
      <c r="C42" s="60"/>
      <c r="D42" s="61"/>
      <c r="E42" s="22" t="s">
        <v>16</v>
      </c>
      <c r="F42" s="8" t="s">
        <v>17</v>
      </c>
      <c r="G42" s="59" t="s">
        <v>18</v>
      </c>
      <c r="H42" s="61"/>
      <c r="I42" s="8" t="s">
        <v>19</v>
      </c>
      <c r="J42" s="8" t="s">
        <v>20</v>
      </c>
      <c r="K42" s="8" t="s">
        <v>21</v>
      </c>
      <c r="L42" s="8" t="s">
        <v>22</v>
      </c>
      <c r="M42" s="9" t="s">
        <v>23</v>
      </c>
      <c r="N42" s="10" t="s">
        <v>24</v>
      </c>
    </row>
    <row r="43" spans="1:14" x14ac:dyDescent="0.25">
      <c r="A43" s="62">
        <v>1</v>
      </c>
      <c r="B43" s="63"/>
      <c r="C43" s="63"/>
      <c r="D43" s="64"/>
      <c r="E43" s="23">
        <v>2</v>
      </c>
      <c r="F43" s="12">
        <v>3</v>
      </c>
      <c r="G43" s="62">
        <v>4</v>
      </c>
      <c r="H43" s="64"/>
      <c r="I43" s="12">
        <v>5</v>
      </c>
      <c r="J43" s="12">
        <v>6</v>
      </c>
      <c r="K43" s="13">
        <v>7</v>
      </c>
      <c r="L43" s="13" t="s">
        <v>25</v>
      </c>
      <c r="M43" s="13">
        <v>9</v>
      </c>
      <c r="N43" s="13">
        <v>10</v>
      </c>
    </row>
    <row r="44" spans="1:14" x14ac:dyDescent="0.25">
      <c r="A44" s="65" t="s">
        <v>66</v>
      </c>
      <c r="B44" s="66"/>
      <c r="C44" s="66"/>
      <c r="D44" s="67"/>
      <c r="E44" s="14" t="s">
        <v>67</v>
      </c>
      <c r="F44" s="15">
        <v>0</v>
      </c>
      <c r="G44" s="54">
        <v>0</v>
      </c>
      <c r="H44" s="55"/>
      <c r="I44" s="15">
        <v>0</v>
      </c>
      <c r="J44" s="15">
        <v>0</v>
      </c>
      <c r="K44" s="15">
        <v>0</v>
      </c>
      <c r="L44" s="15"/>
      <c r="M44" s="15">
        <v>0</v>
      </c>
      <c r="N44" s="21">
        <f t="shared" si="3"/>
        <v>0</v>
      </c>
    </row>
    <row r="45" spans="1:14" x14ac:dyDescent="0.25">
      <c r="A45" s="65" t="s">
        <v>50</v>
      </c>
      <c r="B45" s="66"/>
      <c r="C45" s="66"/>
      <c r="D45" s="67"/>
      <c r="E45" s="18" t="s">
        <v>68</v>
      </c>
      <c r="F45" s="15">
        <v>0</v>
      </c>
      <c r="G45" s="54">
        <v>0</v>
      </c>
      <c r="H45" s="55"/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21">
        <f t="shared" si="3"/>
        <v>0</v>
      </c>
    </row>
    <row r="46" spans="1:14" x14ac:dyDescent="0.25">
      <c r="A46" s="56"/>
      <c r="B46" s="57"/>
      <c r="C46" s="57"/>
      <c r="D46" s="58"/>
      <c r="E46" s="18" t="s">
        <v>69</v>
      </c>
      <c r="F46" s="15">
        <v>0</v>
      </c>
      <c r="G46" s="54">
        <v>0</v>
      </c>
      <c r="H46" s="55"/>
      <c r="I46" s="24">
        <v>0</v>
      </c>
      <c r="J46" s="15">
        <v>0</v>
      </c>
      <c r="K46" s="15"/>
      <c r="L46" s="15"/>
      <c r="M46" s="15"/>
      <c r="N46" s="21">
        <f t="shared" si="3"/>
        <v>0</v>
      </c>
    </row>
    <row r="47" spans="1:14" x14ac:dyDescent="0.25">
      <c r="A47" s="56"/>
      <c r="B47" s="57"/>
      <c r="C47" s="57"/>
      <c r="D47" s="58"/>
      <c r="E47" s="18" t="s">
        <v>70</v>
      </c>
      <c r="F47" s="15">
        <v>0</v>
      </c>
      <c r="G47" s="54">
        <v>0</v>
      </c>
      <c r="H47" s="55"/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21">
        <f t="shared" si="3"/>
        <v>0</v>
      </c>
    </row>
    <row r="48" spans="1:14" x14ac:dyDescent="0.25">
      <c r="A48" s="47" t="s">
        <v>71</v>
      </c>
      <c r="B48" s="48"/>
      <c r="C48" s="48"/>
      <c r="D48" s="53"/>
      <c r="E48" s="14" t="s">
        <v>72</v>
      </c>
      <c r="F48" s="15">
        <v>0</v>
      </c>
      <c r="G48" s="54">
        <v>0</v>
      </c>
      <c r="H48" s="55"/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21">
        <f t="shared" si="3"/>
        <v>0</v>
      </c>
    </row>
    <row r="49" spans="1:14" x14ac:dyDescent="0.25">
      <c r="A49" s="47" t="s">
        <v>73</v>
      </c>
      <c r="B49" s="48"/>
      <c r="C49" s="48"/>
      <c r="D49" s="53"/>
      <c r="E49" s="14" t="s">
        <v>74</v>
      </c>
      <c r="F49" s="15">
        <v>0</v>
      </c>
      <c r="G49" s="54">
        <v>0</v>
      </c>
      <c r="H49" s="55"/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21">
        <f t="shared" si="3"/>
        <v>0</v>
      </c>
    </row>
    <row r="50" spans="1:14" x14ac:dyDescent="0.25">
      <c r="A50" s="93" t="s">
        <v>75</v>
      </c>
      <c r="B50" s="94"/>
      <c r="C50" s="94"/>
      <c r="D50" s="95"/>
      <c r="E50" s="14" t="s">
        <v>76</v>
      </c>
      <c r="F50" s="15">
        <v>0</v>
      </c>
      <c r="G50" s="54">
        <v>0</v>
      </c>
      <c r="H50" s="55"/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21">
        <f t="shared" si="3"/>
        <v>0</v>
      </c>
    </row>
    <row r="51" spans="1:14" x14ac:dyDescent="0.25">
      <c r="A51" s="93" t="s">
        <v>77</v>
      </c>
      <c r="B51" s="94"/>
      <c r="C51" s="49">
        <v>43830</v>
      </c>
      <c r="D51" s="50"/>
      <c r="E51" s="14" t="s">
        <v>78</v>
      </c>
      <c r="F51" s="25">
        <f>F21+F23+F35+F48+F49+F50</f>
        <v>675</v>
      </c>
      <c r="G51" s="51">
        <f>G21+G23+G35+G48+G49+G50</f>
        <v>0</v>
      </c>
      <c r="H51" s="52"/>
      <c r="I51" s="25">
        <f>I21+I23+I35+I48+I49+I50</f>
        <v>0</v>
      </c>
      <c r="J51" s="25">
        <f>J21+J23+J35+J48+J49+J50</f>
        <v>51</v>
      </c>
      <c r="K51" s="25">
        <v>11189</v>
      </c>
      <c r="L51" s="25">
        <v>-5944</v>
      </c>
      <c r="M51" s="25">
        <f>M21+M23+M35+M48+M49+M50</f>
        <v>0</v>
      </c>
      <c r="N51" s="25">
        <v>5971</v>
      </c>
    </row>
    <row r="52" spans="1:14" x14ac:dyDescent="0.25">
      <c r="A52" s="106" t="s">
        <v>26</v>
      </c>
      <c r="B52" s="107"/>
      <c r="C52" s="49" t="str">
        <f>[1]Баланс!G33</f>
        <v>На 31 декабря 2019 года</v>
      </c>
      <c r="D52" s="50"/>
      <c r="E52" s="14" t="s">
        <v>79</v>
      </c>
      <c r="F52" s="26">
        <f>F51</f>
        <v>675</v>
      </c>
      <c r="G52" s="108">
        <f>G51</f>
        <v>0</v>
      </c>
      <c r="H52" s="109"/>
      <c r="I52" s="27">
        <f>I51</f>
        <v>0</v>
      </c>
      <c r="J52" s="26">
        <f>J51</f>
        <v>51</v>
      </c>
      <c r="K52" s="26">
        <f>K51</f>
        <v>11189</v>
      </c>
      <c r="L52" s="26">
        <v>-5944</v>
      </c>
      <c r="M52" s="26">
        <f>M51</f>
        <v>0</v>
      </c>
      <c r="N52" s="17">
        <v>5971</v>
      </c>
    </row>
    <row r="53" spans="1:14" x14ac:dyDescent="0.25">
      <c r="A53" s="47" t="s">
        <v>28</v>
      </c>
      <c r="B53" s="48"/>
      <c r="C53" s="48"/>
      <c r="D53" s="53"/>
      <c r="E53" s="18" t="s">
        <v>80</v>
      </c>
      <c r="F53" s="15">
        <v>0</v>
      </c>
      <c r="G53" s="54">
        <v>0</v>
      </c>
      <c r="H53" s="55"/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21">
        <f t="shared" si="3"/>
        <v>0</v>
      </c>
    </row>
    <row r="54" spans="1:14" x14ac:dyDescent="0.25">
      <c r="A54" s="93" t="s">
        <v>30</v>
      </c>
      <c r="B54" s="94"/>
      <c r="C54" s="94"/>
      <c r="D54" s="95"/>
      <c r="E54" s="18" t="s">
        <v>81</v>
      </c>
      <c r="F54" s="15">
        <v>0</v>
      </c>
      <c r="G54" s="54">
        <v>0</v>
      </c>
      <c r="H54" s="55"/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21">
        <f t="shared" si="3"/>
        <v>0</v>
      </c>
    </row>
    <row r="55" spans="1:14" x14ac:dyDescent="0.25">
      <c r="A55" s="96" t="s">
        <v>32</v>
      </c>
      <c r="B55" s="94"/>
      <c r="C55" s="94"/>
      <c r="D55" s="95"/>
      <c r="E55" s="97" t="s">
        <v>82</v>
      </c>
      <c r="F55" s="70">
        <f>[1]Баланс!$G$70</f>
        <v>675</v>
      </c>
      <c r="G55" s="99">
        <f>[1]Баланс!$G$71</f>
        <v>0</v>
      </c>
      <c r="H55" s="100"/>
      <c r="I55" s="91">
        <f>[1]Баланс!$G$72</f>
        <v>0</v>
      </c>
      <c r="J55" s="70">
        <f>[1]Баланс!$G$73</f>
        <v>51</v>
      </c>
      <c r="K55" s="70">
        <v>11189</v>
      </c>
      <c r="L55" s="70">
        <v>-5944</v>
      </c>
      <c r="M55" s="70">
        <f>[1]Баланс!$G$76</f>
        <v>0</v>
      </c>
      <c r="N55" s="70">
        <f>F55-G55-I55+J55+K55+L55+M55</f>
        <v>5971</v>
      </c>
    </row>
    <row r="56" spans="1:14" x14ac:dyDescent="0.25">
      <c r="A56" s="103" t="s">
        <v>83</v>
      </c>
      <c r="B56" s="104"/>
      <c r="C56" s="104"/>
      <c r="D56" s="105"/>
      <c r="E56" s="98"/>
      <c r="F56" s="71"/>
      <c r="G56" s="101"/>
      <c r="H56" s="102"/>
      <c r="I56" s="92"/>
      <c r="J56" s="71"/>
      <c r="K56" s="71"/>
      <c r="L56" s="71"/>
      <c r="M56" s="71"/>
      <c r="N56" s="71"/>
    </row>
    <row r="57" spans="1:14" x14ac:dyDescent="0.25">
      <c r="A57" s="19" t="s">
        <v>34</v>
      </c>
      <c r="B57" s="82"/>
      <c r="C57" s="82"/>
      <c r="D57" s="83"/>
      <c r="E57" s="18"/>
      <c r="F57" s="28"/>
      <c r="G57" s="84"/>
      <c r="H57" s="85"/>
      <c r="I57" s="28"/>
      <c r="J57" s="28"/>
      <c r="K57" s="29"/>
      <c r="L57" s="29"/>
      <c r="M57" s="29"/>
      <c r="N57" s="30"/>
    </row>
    <row r="58" spans="1:14" x14ac:dyDescent="0.25">
      <c r="A58" s="86" t="s">
        <v>36</v>
      </c>
      <c r="B58" s="87"/>
      <c r="C58" s="87"/>
      <c r="D58" s="88"/>
      <c r="E58" s="20" t="s">
        <v>84</v>
      </c>
      <c r="F58" s="31">
        <f>SUM(F59:F68)</f>
        <v>0</v>
      </c>
      <c r="G58" s="89">
        <f>SUM(G59:H68)</f>
        <v>0</v>
      </c>
      <c r="H58" s="90"/>
      <c r="I58" s="31">
        <f t="shared" ref="I58:N58" si="4">SUM(I59:I68)</f>
        <v>0</v>
      </c>
      <c r="J58" s="31">
        <f t="shared" si="4"/>
        <v>1</v>
      </c>
      <c r="K58" s="31">
        <f t="shared" si="4"/>
        <v>0</v>
      </c>
      <c r="L58" s="31">
        <f t="shared" si="4"/>
        <v>389</v>
      </c>
      <c r="M58" s="31">
        <f t="shared" si="4"/>
        <v>0</v>
      </c>
      <c r="N58" s="31">
        <f t="shared" si="4"/>
        <v>390</v>
      </c>
    </row>
    <row r="59" spans="1:14" x14ac:dyDescent="0.25">
      <c r="A59" s="75" t="s">
        <v>37</v>
      </c>
      <c r="B59" s="76"/>
      <c r="C59" s="76"/>
      <c r="D59" s="77"/>
      <c r="E59" s="18"/>
      <c r="F59" s="68">
        <v>0</v>
      </c>
      <c r="G59" s="78">
        <v>0</v>
      </c>
      <c r="H59" s="79"/>
      <c r="I59" s="68">
        <v>0</v>
      </c>
      <c r="J59" s="68">
        <v>1</v>
      </c>
      <c r="K59" s="68">
        <v>0</v>
      </c>
      <c r="L59" s="68">
        <v>89</v>
      </c>
      <c r="M59" s="68"/>
      <c r="N59" s="70">
        <f>SUM(F59:M60)</f>
        <v>90</v>
      </c>
    </row>
    <row r="60" spans="1:14" x14ac:dyDescent="0.25">
      <c r="A60" s="72" t="s">
        <v>38</v>
      </c>
      <c r="B60" s="73"/>
      <c r="C60" s="73"/>
      <c r="D60" s="74"/>
      <c r="E60" s="20" t="s">
        <v>85</v>
      </c>
      <c r="F60" s="69"/>
      <c r="G60" s="80"/>
      <c r="H60" s="81"/>
      <c r="I60" s="69"/>
      <c r="J60" s="69"/>
      <c r="K60" s="69"/>
      <c r="L60" s="69"/>
      <c r="M60" s="69"/>
      <c r="N60" s="71"/>
    </row>
    <row r="61" spans="1:14" x14ac:dyDescent="0.25">
      <c r="A61" s="65" t="s">
        <v>40</v>
      </c>
      <c r="B61" s="66"/>
      <c r="C61" s="66"/>
      <c r="D61" s="67"/>
      <c r="E61" s="18" t="s">
        <v>86</v>
      </c>
      <c r="F61" s="32">
        <v>0</v>
      </c>
      <c r="G61" s="54">
        <v>0</v>
      </c>
      <c r="H61" s="55"/>
      <c r="I61" s="32">
        <v>0</v>
      </c>
      <c r="J61" s="32">
        <v>0</v>
      </c>
      <c r="K61" s="32"/>
      <c r="L61" s="32">
        <v>300</v>
      </c>
      <c r="M61" s="32"/>
      <c r="N61" s="33">
        <f t="shared" ref="N61:N68" si="5">SUM(F61:M61)</f>
        <v>300</v>
      </c>
    </row>
    <row r="62" spans="1:14" x14ac:dyDescent="0.25">
      <c r="A62" s="65" t="s">
        <v>42</v>
      </c>
      <c r="B62" s="66"/>
      <c r="C62" s="66"/>
      <c r="D62" s="67"/>
      <c r="E62" s="18" t="s">
        <v>87</v>
      </c>
      <c r="F62" s="15">
        <v>0</v>
      </c>
      <c r="G62" s="54">
        <v>0</v>
      </c>
      <c r="H62" s="55"/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33">
        <f t="shared" si="5"/>
        <v>0</v>
      </c>
    </row>
    <row r="63" spans="1:14" x14ac:dyDescent="0.25">
      <c r="A63" s="65" t="s">
        <v>44</v>
      </c>
      <c r="B63" s="66"/>
      <c r="C63" s="66"/>
      <c r="D63" s="67"/>
      <c r="E63" s="18" t="s">
        <v>88</v>
      </c>
      <c r="F63" s="15">
        <v>0</v>
      </c>
      <c r="G63" s="54">
        <v>0</v>
      </c>
      <c r="H63" s="55"/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33">
        <f t="shared" si="5"/>
        <v>0</v>
      </c>
    </row>
    <row r="64" spans="1:14" x14ac:dyDescent="0.25">
      <c r="A64" s="65" t="s">
        <v>46</v>
      </c>
      <c r="B64" s="66"/>
      <c r="C64" s="66"/>
      <c r="D64" s="67"/>
      <c r="E64" s="18" t="s">
        <v>89</v>
      </c>
      <c r="F64" s="15">
        <v>0</v>
      </c>
      <c r="G64" s="54">
        <v>0</v>
      </c>
      <c r="H64" s="55"/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33">
        <f t="shared" si="5"/>
        <v>0</v>
      </c>
    </row>
    <row r="65" spans="1:14" x14ac:dyDescent="0.25">
      <c r="A65" s="65" t="s">
        <v>48</v>
      </c>
      <c r="B65" s="66"/>
      <c r="C65" s="66"/>
      <c r="D65" s="67"/>
      <c r="E65" s="18" t="s">
        <v>90</v>
      </c>
      <c r="F65" s="15">
        <v>0</v>
      </c>
      <c r="G65" s="54">
        <v>0</v>
      </c>
      <c r="H65" s="55"/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33">
        <f t="shared" si="5"/>
        <v>0</v>
      </c>
    </row>
    <row r="66" spans="1:14" x14ac:dyDescent="0.25">
      <c r="A66" s="65" t="s">
        <v>50</v>
      </c>
      <c r="B66" s="66"/>
      <c r="C66" s="66"/>
      <c r="D66" s="67"/>
      <c r="E66" s="18" t="s">
        <v>91</v>
      </c>
      <c r="F66" s="15">
        <v>0</v>
      </c>
      <c r="G66" s="54">
        <v>0</v>
      </c>
      <c r="H66" s="55"/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33">
        <f t="shared" si="5"/>
        <v>0</v>
      </c>
    </row>
    <row r="67" spans="1:14" x14ac:dyDescent="0.25">
      <c r="A67" s="56"/>
      <c r="B67" s="57"/>
      <c r="C67" s="57"/>
      <c r="D67" s="58"/>
      <c r="E67" s="18" t="s">
        <v>92</v>
      </c>
      <c r="F67" s="15">
        <v>0</v>
      </c>
      <c r="G67" s="54">
        <v>0</v>
      </c>
      <c r="H67" s="55"/>
      <c r="I67" s="15">
        <v>0</v>
      </c>
      <c r="J67" s="15">
        <v>0</v>
      </c>
      <c r="K67" s="15">
        <v>0</v>
      </c>
      <c r="L67" s="15"/>
      <c r="M67" s="15"/>
      <c r="N67" s="33">
        <f t="shared" si="5"/>
        <v>0</v>
      </c>
    </row>
    <row r="68" spans="1:14" x14ac:dyDescent="0.25">
      <c r="A68" s="56"/>
      <c r="B68" s="57"/>
      <c r="C68" s="57"/>
      <c r="D68" s="58"/>
      <c r="E68" s="18" t="s">
        <v>93</v>
      </c>
      <c r="F68" s="15">
        <v>0</v>
      </c>
      <c r="G68" s="54">
        <v>0</v>
      </c>
      <c r="H68" s="55"/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33">
        <f t="shared" si="5"/>
        <v>0</v>
      </c>
    </row>
    <row r="69" spans="1:14" x14ac:dyDescent="0.25">
      <c r="A69" s="47" t="s">
        <v>55</v>
      </c>
      <c r="B69" s="48"/>
      <c r="C69" s="48"/>
      <c r="D69" s="53"/>
      <c r="E69" s="18" t="s">
        <v>94</v>
      </c>
      <c r="F69" s="21">
        <f>SUM(F70:F79)</f>
        <v>0</v>
      </c>
      <c r="G69" s="51">
        <f>SUM(G70:H79)</f>
        <v>0</v>
      </c>
      <c r="H69" s="52"/>
      <c r="I69" s="21">
        <f t="shared" ref="I69:N69" si="6">SUM(I70:I79)</f>
        <v>0</v>
      </c>
      <c r="J69" s="21">
        <f t="shared" si="6"/>
        <v>0</v>
      </c>
      <c r="K69" s="21">
        <f t="shared" si="6"/>
        <v>306</v>
      </c>
      <c r="L69" s="21">
        <f t="shared" si="6"/>
        <v>19</v>
      </c>
      <c r="M69" s="21">
        <f t="shared" si="6"/>
        <v>0</v>
      </c>
      <c r="N69" s="21">
        <f t="shared" si="6"/>
        <v>325</v>
      </c>
    </row>
    <row r="70" spans="1:14" x14ac:dyDescent="0.25">
      <c r="A70" s="75" t="s">
        <v>37</v>
      </c>
      <c r="B70" s="76"/>
      <c r="C70" s="76"/>
      <c r="D70" s="77"/>
      <c r="E70" s="18"/>
      <c r="F70" s="68">
        <v>0</v>
      </c>
      <c r="G70" s="78">
        <v>0</v>
      </c>
      <c r="H70" s="79"/>
      <c r="I70" s="68">
        <v>0</v>
      </c>
      <c r="J70" s="68">
        <v>0</v>
      </c>
      <c r="K70" s="68">
        <v>0</v>
      </c>
      <c r="L70" s="68"/>
      <c r="M70" s="68"/>
      <c r="N70" s="70">
        <f>SUM(F70:M71)</f>
        <v>0</v>
      </c>
    </row>
    <row r="71" spans="1:14" x14ac:dyDescent="0.25">
      <c r="A71" s="72" t="s">
        <v>57</v>
      </c>
      <c r="B71" s="73"/>
      <c r="C71" s="73"/>
      <c r="D71" s="74"/>
      <c r="E71" s="20" t="s">
        <v>95</v>
      </c>
      <c r="F71" s="69"/>
      <c r="G71" s="80"/>
      <c r="H71" s="81"/>
      <c r="I71" s="69"/>
      <c r="J71" s="69"/>
      <c r="K71" s="69"/>
      <c r="L71" s="69"/>
      <c r="M71" s="69"/>
      <c r="N71" s="71"/>
    </row>
    <row r="72" spans="1:14" x14ac:dyDescent="0.25">
      <c r="A72" s="65" t="s">
        <v>40</v>
      </c>
      <c r="B72" s="66"/>
      <c r="C72" s="66"/>
      <c r="D72" s="67"/>
      <c r="E72" s="18" t="s">
        <v>96</v>
      </c>
      <c r="F72" s="32">
        <v>0</v>
      </c>
      <c r="G72" s="54">
        <v>0</v>
      </c>
      <c r="H72" s="55"/>
      <c r="I72" s="32">
        <v>0</v>
      </c>
      <c r="J72" s="32">
        <v>0</v>
      </c>
      <c r="K72" s="32">
        <v>306</v>
      </c>
      <c r="L72" s="32"/>
      <c r="M72" s="32"/>
      <c r="N72" s="33">
        <f t="shared" ref="N72:N84" si="7">SUM(F72:M72)</f>
        <v>306</v>
      </c>
    </row>
    <row r="73" spans="1:14" x14ac:dyDescent="0.25">
      <c r="A73" s="65" t="s">
        <v>60</v>
      </c>
      <c r="B73" s="66"/>
      <c r="C73" s="66"/>
      <c r="D73" s="67"/>
      <c r="E73" s="18" t="s">
        <v>97</v>
      </c>
      <c r="F73" s="15">
        <v>0</v>
      </c>
      <c r="G73" s="54">
        <v>0</v>
      </c>
      <c r="H73" s="55"/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33">
        <f t="shared" si="7"/>
        <v>0</v>
      </c>
    </row>
    <row r="74" spans="1:14" x14ac:dyDescent="0.25">
      <c r="A74" s="65" t="s">
        <v>62</v>
      </c>
      <c r="B74" s="66"/>
      <c r="C74" s="66"/>
      <c r="D74" s="67"/>
      <c r="E74" s="18" t="s">
        <v>98</v>
      </c>
      <c r="F74" s="15">
        <v>0</v>
      </c>
      <c r="G74" s="54">
        <v>0</v>
      </c>
      <c r="H74" s="55"/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33">
        <f t="shared" si="7"/>
        <v>0</v>
      </c>
    </row>
    <row r="75" spans="1:14" x14ac:dyDescent="0.25">
      <c r="A75" s="65" t="s">
        <v>64</v>
      </c>
      <c r="B75" s="66"/>
      <c r="C75" s="66"/>
      <c r="D75" s="67"/>
      <c r="E75" s="18" t="s">
        <v>99</v>
      </c>
      <c r="F75" s="15">
        <v>0</v>
      </c>
      <c r="G75" s="54">
        <v>0</v>
      </c>
      <c r="H75" s="55"/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33">
        <f t="shared" si="7"/>
        <v>0</v>
      </c>
    </row>
    <row r="76" spans="1:14" x14ac:dyDescent="0.25">
      <c r="A76" s="65" t="s">
        <v>66</v>
      </c>
      <c r="B76" s="66"/>
      <c r="C76" s="66"/>
      <c r="D76" s="67"/>
      <c r="E76" s="18" t="s">
        <v>100</v>
      </c>
      <c r="F76" s="15">
        <v>0</v>
      </c>
      <c r="G76" s="54">
        <v>0</v>
      </c>
      <c r="H76" s="55"/>
      <c r="I76" s="15">
        <v>0</v>
      </c>
      <c r="J76" s="15">
        <v>0</v>
      </c>
      <c r="K76" s="15">
        <v>0</v>
      </c>
      <c r="L76" s="15">
        <v>19</v>
      </c>
      <c r="M76" s="15"/>
      <c r="N76" s="33">
        <f t="shared" si="7"/>
        <v>19</v>
      </c>
    </row>
    <row r="77" spans="1:14" x14ac:dyDescent="0.25">
      <c r="A77" s="65" t="s">
        <v>50</v>
      </c>
      <c r="B77" s="66"/>
      <c r="C77" s="66"/>
      <c r="D77" s="67"/>
      <c r="E77" s="18" t="s">
        <v>101</v>
      </c>
      <c r="F77" s="15">
        <v>0</v>
      </c>
      <c r="G77" s="54">
        <v>0</v>
      </c>
      <c r="H77" s="55"/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33">
        <f t="shared" si="7"/>
        <v>0</v>
      </c>
    </row>
    <row r="78" spans="1:14" x14ac:dyDescent="0.25">
      <c r="A78" s="56"/>
      <c r="B78" s="57"/>
      <c r="C78" s="57"/>
      <c r="D78" s="58"/>
      <c r="E78" s="18" t="s">
        <v>102</v>
      </c>
      <c r="F78" s="15">
        <v>0</v>
      </c>
      <c r="G78" s="54">
        <v>0</v>
      </c>
      <c r="H78" s="55"/>
      <c r="I78" s="15">
        <v>0</v>
      </c>
      <c r="J78" s="15">
        <v>0</v>
      </c>
      <c r="K78" s="15">
        <v>0</v>
      </c>
      <c r="L78" s="15"/>
      <c r="M78" s="15"/>
      <c r="N78" s="33">
        <f t="shared" si="7"/>
        <v>0</v>
      </c>
    </row>
    <row r="79" spans="1:14" x14ac:dyDescent="0.25">
      <c r="A79" s="56"/>
      <c r="B79" s="57"/>
      <c r="C79" s="57"/>
      <c r="D79" s="58"/>
      <c r="E79" s="34" t="s">
        <v>103</v>
      </c>
      <c r="F79" s="15">
        <v>0</v>
      </c>
      <c r="G79" s="54">
        <v>0</v>
      </c>
      <c r="H79" s="55"/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33">
        <f t="shared" si="7"/>
        <v>0</v>
      </c>
    </row>
    <row r="80" spans="1:14" ht="72" x14ac:dyDescent="0.25">
      <c r="A80" s="59" t="s">
        <v>15</v>
      </c>
      <c r="B80" s="60"/>
      <c r="C80" s="60"/>
      <c r="D80" s="61"/>
      <c r="E80" s="22" t="s">
        <v>16</v>
      </c>
      <c r="F80" s="8" t="s">
        <v>17</v>
      </c>
      <c r="G80" s="59" t="s">
        <v>18</v>
      </c>
      <c r="H80" s="61"/>
      <c r="I80" s="8" t="s">
        <v>19</v>
      </c>
      <c r="J80" s="8" t="s">
        <v>20</v>
      </c>
      <c r="K80" s="8" t="s">
        <v>21</v>
      </c>
      <c r="L80" s="8" t="s">
        <v>22</v>
      </c>
      <c r="M80" s="9" t="s">
        <v>23</v>
      </c>
      <c r="N80" s="10" t="s">
        <v>24</v>
      </c>
    </row>
    <row r="81" spans="1:14" x14ac:dyDescent="0.25">
      <c r="A81" s="62">
        <v>1</v>
      </c>
      <c r="B81" s="63"/>
      <c r="C81" s="63"/>
      <c r="D81" s="64"/>
      <c r="E81" s="23">
        <v>2</v>
      </c>
      <c r="F81" s="12">
        <v>3</v>
      </c>
      <c r="G81" s="62">
        <v>4</v>
      </c>
      <c r="H81" s="64"/>
      <c r="I81" s="12">
        <v>5</v>
      </c>
      <c r="J81" s="12">
        <v>6</v>
      </c>
      <c r="K81" s="13">
        <v>7</v>
      </c>
      <c r="L81" s="13" t="s">
        <v>25</v>
      </c>
      <c r="M81" s="13">
        <v>9</v>
      </c>
      <c r="N81" s="13">
        <v>10</v>
      </c>
    </row>
    <row r="82" spans="1:14" x14ac:dyDescent="0.25">
      <c r="A82" s="47" t="s">
        <v>71</v>
      </c>
      <c r="B82" s="48"/>
      <c r="C82" s="48"/>
      <c r="D82" s="53"/>
      <c r="E82" s="18" t="s">
        <v>104</v>
      </c>
      <c r="F82" s="15">
        <v>0</v>
      </c>
      <c r="G82" s="54">
        <v>0</v>
      </c>
      <c r="H82" s="55"/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33">
        <f t="shared" si="7"/>
        <v>0</v>
      </c>
    </row>
    <row r="83" spans="1:14" x14ac:dyDescent="0.25">
      <c r="A83" s="47" t="s">
        <v>73</v>
      </c>
      <c r="B83" s="48"/>
      <c r="C83" s="48"/>
      <c r="D83" s="53"/>
      <c r="E83" s="18" t="s">
        <v>105</v>
      </c>
      <c r="F83" s="15">
        <v>0</v>
      </c>
      <c r="G83" s="54">
        <v>0</v>
      </c>
      <c r="H83" s="55"/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33">
        <f t="shared" si="7"/>
        <v>0</v>
      </c>
    </row>
    <row r="84" spans="1:14" x14ac:dyDescent="0.25">
      <c r="A84" s="47" t="s">
        <v>75</v>
      </c>
      <c r="B84" s="48"/>
      <c r="C84" s="48"/>
      <c r="D84" s="53"/>
      <c r="E84" s="18" t="s">
        <v>106</v>
      </c>
      <c r="F84" s="15">
        <v>0</v>
      </c>
      <c r="G84" s="54">
        <v>0</v>
      </c>
      <c r="H84" s="55"/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33">
        <f t="shared" si="7"/>
        <v>0</v>
      </c>
    </row>
    <row r="85" spans="1:14" x14ac:dyDescent="0.25">
      <c r="A85" s="47" t="s">
        <v>77</v>
      </c>
      <c r="B85" s="48"/>
      <c r="C85" s="49" t="s">
        <v>107</v>
      </c>
      <c r="D85" s="50"/>
      <c r="E85" s="14" t="s">
        <v>108</v>
      </c>
      <c r="F85" s="21">
        <f>[1]Баланс!$F$70</f>
        <v>675</v>
      </c>
      <c r="G85" s="51">
        <f>-[1]Баланс!$F$71</f>
        <v>0</v>
      </c>
      <c r="H85" s="52"/>
      <c r="I85" s="21">
        <f>-[1]Баланс!$F$72</f>
        <v>0</v>
      </c>
      <c r="J85" s="21">
        <f>[1]Баланс!$F$73</f>
        <v>52</v>
      </c>
      <c r="K85" s="21">
        <v>10883</v>
      </c>
      <c r="L85" s="21">
        <v>-5574</v>
      </c>
      <c r="M85" s="21">
        <f>[1]Баланс!$F$76</f>
        <v>0</v>
      </c>
      <c r="N85" s="21">
        <f>F85+G85+I85+J85+K85+L85+M85</f>
        <v>6036</v>
      </c>
    </row>
    <row r="86" spans="1:14" x14ac:dyDescent="0.25">
      <c r="A86" s="35"/>
      <c r="B86" s="35"/>
      <c r="C86" s="35"/>
      <c r="D86" s="35"/>
      <c r="E86" s="36"/>
      <c r="F86" s="37"/>
      <c r="G86" s="37"/>
      <c r="H86" s="37"/>
      <c r="I86" s="37"/>
      <c r="J86" s="37"/>
      <c r="K86" s="2"/>
      <c r="L86" s="2"/>
      <c r="M86" s="2"/>
      <c r="N86" s="2"/>
    </row>
    <row r="87" spans="1:14" x14ac:dyDescent="0.25">
      <c r="A87" s="44" t="s">
        <v>109</v>
      </c>
      <c r="B87" s="44"/>
      <c r="C87" s="44"/>
      <c r="D87" s="45"/>
      <c r="E87" s="45"/>
      <c r="F87" s="38"/>
      <c r="G87" s="38"/>
      <c r="H87" s="38"/>
      <c r="I87" s="38"/>
      <c r="J87" s="38"/>
      <c r="K87" s="38"/>
      <c r="L87" s="46" t="str">
        <f>[1]Баланс!F107</f>
        <v>А.С. Клещенков</v>
      </c>
      <c r="M87" s="46"/>
      <c r="N87" s="46"/>
    </row>
    <row r="88" spans="1:14" x14ac:dyDescent="0.25">
      <c r="A88" s="38"/>
      <c r="B88" s="38"/>
      <c r="C88" s="38"/>
      <c r="D88" s="42" t="s">
        <v>110</v>
      </c>
      <c r="E88" s="42"/>
      <c r="F88" s="38"/>
      <c r="G88" s="38"/>
      <c r="H88" s="38"/>
      <c r="I88" s="38"/>
      <c r="J88" s="38"/>
      <c r="K88" s="38"/>
      <c r="L88" s="43" t="s">
        <v>111</v>
      </c>
      <c r="M88" s="43"/>
      <c r="N88" s="43"/>
    </row>
    <row r="89" spans="1:14" x14ac:dyDescent="0.25">
      <c r="A89" s="44" t="s">
        <v>112</v>
      </c>
      <c r="B89" s="44"/>
      <c r="C89" s="44"/>
      <c r="D89" s="45"/>
      <c r="E89" s="45"/>
      <c r="F89" s="38"/>
      <c r="G89" s="38"/>
      <c r="H89" s="38"/>
      <c r="I89" s="38"/>
      <c r="J89" s="38"/>
      <c r="K89" s="38"/>
      <c r="L89" s="46" t="str">
        <f>[1]Баланс!F110</f>
        <v>Р.В. Кудина</v>
      </c>
      <c r="M89" s="46"/>
      <c r="N89" s="46"/>
    </row>
    <row r="90" spans="1:14" x14ac:dyDescent="0.25">
      <c r="A90" s="38"/>
      <c r="B90" s="38"/>
      <c r="C90" s="38"/>
      <c r="D90" s="42" t="s">
        <v>110</v>
      </c>
      <c r="E90" s="42"/>
      <c r="F90" s="38"/>
      <c r="G90" s="38"/>
      <c r="H90" s="38"/>
      <c r="I90" s="38"/>
      <c r="J90" s="38"/>
      <c r="K90" s="38"/>
      <c r="L90" s="43" t="s">
        <v>111</v>
      </c>
      <c r="M90" s="43"/>
      <c r="N90" s="43"/>
    </row>
    <row r="91" spans="1:14" x14ac:dyDescent="0.25">
      <c r="A91" s="41" t="str">
        <f>[1]Баланс!A113</f>
        <v>1 марта 2021</v>
      </c>
      <c r="B91" s="41"/>
      <c r="C91" s="41"/>
      <c r="D91" s="41"/>
      <c r="E91" s="39"/>
      <c r="F91" s="40"/>
      <c r="G91" s="40"/>
      <c r="H91" s="40"/>
      <c r="I91" s="38"/>
      <c r="J91" s="38"/>
      <c r="K91" s="38"/>
      <c r="L91" s="38"/>
      <c r="M91" s="38"/>
      <c r="N91" s="38"/>
    </row>
  </sheetData>
  <mergeCells count="222">
    <mergeCell ref="I1:J1"/>
    <mergeCell ref="L1:N1"/>
    <mergeCell ref="K2:N2"/>
    <mergeCell ref="K3:N3"/>
    <mergeCell ref="A4:N4"/>
    <mergeCell ref="A5:N5"/>
    <mergeCell ref="A11:D11"/>
    <mergeCell ref="E11:N11"/>
    <mergeCell ref="A12:D12"/>
    <mergeCell ref="E12:N12"/>
    <mergeCell ref="A13:D13"/>
    <mergeCell ref="E13:N13"/>
    <mergeCell ref="J6:K6"/>
    <mergeCell ref="A8:D8"/>
    <mergeCell ref="E8:N8"/>
    <mergeCell ref="A9:D9"/>
    <mergeCell ref="E9:N9"/>
    <mergeCell ref="A10:D10"/>
    <mergeCell ref="E10:N10"/>
    <mergeCell ref="A18:B18"/>
    <mergeCell ref="C18:D18"/>
    <mergeCell ref="G18:H18"/>
    <mergeCell ref="A19:D19"/>
    <mergeCell ref="G19:H19"/>
    <mergeCell ref="A20:D20"/>
    <mergeCell ref="G20:H20"/>
    <mergeCell ref="A14:D14"/>
    <mergeCell ref="E14:N14"/>
    <mergeCell ref="A15:J15"/>
    <mergeCell ref="A16:D16"/>
    <mergeCell ref="G16:H16"/>
    <mergeCell ref="A17:D17"/>
    <mergeCell ref="G17:H17"/>
    <mergeCell ref="J23:J24"/>
    <mergeCell ref="K23:K24"/>
    <mergeCell ref="L23:L24"/>
    <mergeCell ref="M23:M24"/>
    <mergeCell ref="N23:N24"/>
    <mergeCell ref="A24:D24"/>
    <mergeCell ref="K21:K22"/>
    <mergeCell ref="L21:L22"/>
    <mergeCell ref="M21:M22"/>
    <mergeCell ref="N21:N22"/>
    <mergeCell ref="A22:D22"/>
    <mergeCell ref="B23:D23"/>
    <mergeCell ref="E23:E24"/>
    <mergeCell ref="F23:F24"/>
    <mergeCell ref="G23:H24"/>
    <mergeCell ref="I23:I24"/>
    <mergeCell ref="A21:D21"/>
    <mergeCell ref="E21:E22"/>
    <mergeCell ref="F21:F22"/>
    <mergeCell ref="G21:H22"/>
    <mergeCell ref="I21:I22"/>
    <mergeCell ref="J21:J22"/>
    <mergeCell ref="L25:L26"/>
    <mergeCell ref="M25:M26"/>
    <mergeCell ref="N25:N26"/>
    <mergeCell ref="A26:D26"/>
    <mergeCell ref="A27:D27"/>
    <mergeCell ref="G27:H27"/>
    <mergeCell ref="A25:D25"/>
    <mergeCell ref="F25:F26"/>
    <mergeCell ref="G25:H26"/>
    <mergeCell ref="I25:I26"/>
    <mergeCell ref="J25:J26"/>
    <mergeCell ref="K25:K26"/>
    <mergeCell ref="A31:D31"/>
    <mergeCell ref="G31:H31"/>
    <mergeCell ref="A32:D32"/>
    <mergeCell ref="G32:H32"/>
    <mergeCell ref="A33:D33"/>
    <mergeCell ref="G33:H33"/>
    <mergeCell ref="A28:D28"/>
    <mergeCell ref="G28:H28"/>
    <mergeCell ref="A29:D29"/>
    <mergeCell ref="G29:H29"/>
    <mergeCell ref="A30:D30"/>
    <mergeCell ref="G30:H30"/>
    <mergeCell ref="L36:L37"/>
    <mergeCell ref="M36:M37"/>
    <mergeCell ref="N36:N37"/>
    <mergeCell ref="A34:D34"/>
    <mergeCell ref="G34:H34"/>
    <mergeCell ref="A35:D35"/>
    <mergeCell ref="G35:H35"/>
    <mergeCell ref="A36:D36"/>
    <mergeCell ref="F36:F37"/>
    <mergeCell ref="G36:H37"/>
    <mergeCell ref="A37:D37"/>
    <mergeCell ref="A38:D38"/>
    <mergeCell ref="G38:H38"/>
    <mergeCell ref="A39:D39"/>
    <mergeCell ref="G39:H39"/>
    <mergeCell ref="A40:D40"/>
    <mergeCell ref="G40:H40"/>
    <mergeCell ref="I36:I37"/>
    <mergeCell ref="J36:J37"/>
    <mergeCell ref="K36:K37"/>
    <mergeCell ref="A44:D44"/>
    <mergeCell ref="G44:H44"/>
    <mergeCell ref="A45:D45"/>
    <mergeCell ref="G45:H45"/>
    <mergeCell ref="A46:D46"/>
    <mergeCell ref="G46:H46"/>
    <mergeCell ref="A41:D41"/>
    <mergeCell ref="G41:H41"/>
    <mergeCell ref="A42:D42"/>
    <mergeCell ref="G42:H42"/>
    <mergeCell ref="A43:D43"/>
    <mergeCell ref="G43:H43"/>
    <mergeCell ref="A50:D50"/>
    <mergeCell ref="G50:H50"/>
    <mergeCell ref="A51:B51"/>
    <mergeCell ref="C51:D51"/>
    <mergeCell ref="G51:H51"/>
    <mergeCell ref="A52:B52"/>
    <mergeCell ref="C52:D52"/>
    <mergeCell ref="G52:H52"/>
    <mergeCell ref="A47:D47"/>
    <mergeCell ref="G47:H47"/>
    <mergeCell ref="A48:D48"/>
    <mergeCell ref="G48:H48"/>
    <mergeCell ref="A49:D49"/>
    <mergeCell ref="G49:H49"/>
    <mergeCell ref="I55:I56"/>
    <mergeCell ref="J55:J56"/>
    <mergeCell ref="K55:K56"/>
    <mergeCell ref="L55:L56"/>
    <mergeCell ref="M55:M56"/>
    <mergeCell ref="N55:N56"/>
    <mergeCell ref="A53:D53"/>
    <mergeCell ref="G53:H53"/>
    <mergeCell ref="A54:D54"/>
    <mergeCell ref="G54:H54"/>
    <mergeCell ref="A55:D55"/>
    <mergeCell ref="E55:E56"/>
    <mergeCell ref="F55:F56"/>
    <mergeCell ref="G55:H56"/>
    <mergeCell ref="A56:D56"/>
    <mergeCell ref="L59:L60"/>
    <mergeCell ref="M59:M60"/>
    <mergeCell ref="N59:N60"/>
    <mergeCell ref="B57:D57"/>
    <mergeCell ref="G57:H57"/>
    <mergeCell ref="A58:D58"/>
    <mergeCell ref="G58:H58"/>
    <mergeCell ref="A59:D59"/>
    <mergeCell ref="F59:F60"/>
    <mergeCell ref="G59:H60"/>
    <mergeCell ref="A60:D60"/>
    <mergeCell ref="A61:D61"/>
    <mergeCell ref="G61:H61"/>
    <mergeCell ref="A62:D62"/>
    <mergeCell ref="G62:H62"/>
    <mergeCell ref="A63:D63"/>
    <mergeCell ref="G63:H63"/>
    <mergeCell ref="I59:I60"/>
    <mergeCell ref="J59:J60"/>
    <mergeCell ref="K59:K60"/>
    <mergeCell ref="A67:D67"/>
    <mergeCell ref="G67:H67"/>
    <mergeCell ref="A68:D68"/>
    <mergeCell ref="G68:H68"/>
    <mergeCell ref="A69:D69"/>
    <mergeCell ref="G69:H69"/>
    <mergeCell ref="A64:D64"/>
    <mergeCell ref="G64:H64"/>
    <mergeCell ref="A65:D65"/>
    <mergeCell ref="G65:H65"/>
    <mergeCell ref="A66:D66"/>
    <mergeCell ref="G66:H66"/>
    <mergeCell ref="L70:L71"/>
    <mergeCell ref="M70:M71"/>
    <mergeCell ref="N70:N71"/>
    <mergeCell ref="A71:D71"/>
    <mergeCell ref="A72:D72"/>
    <mergeCell ref="G72:H72"/>
    <mergeCell ref="A70:D70"/>
    <mergeCell ref="F70:F71"/>
    <mergeCell ref="G70:H71"/>
    <mergeCell ref="I70:I71"/>
    <mergeCell ref="J70:J71"/>
    <mergeCell ref="K70:K71"/>
    <mergeCell ref="A76:D76"/>
    <mergeCell ref="G76:H76"/>
    <mergeCell ref="A77:D77"/>
    <mergeCell ref="G77:H77"/>
    <mergeCell ref="A78:D78"/>
    <mergeCell ref="G78:H78"/>
    <mergeCell ref="A73:D73"/>
    <mergeCell ref="G73:H73"/>
    <mergeCell ref="A74:D74"/>
    <mergeCell ref="G74:H74"/>
    <mergeCell ref="A75:D75"/>
    <mergeCell ref="G75:H75"/>
    <mergeCell ref="A82:D82"/>
    <mergeCell ref="G82:H82"/>
    <mergeCell ref="A83:D83"/>
    <mergeCell ref="G83:H83"/>
    <mergeCell ref="A84:D84"/>
    <mergeCell ref="G84:H84"/>
    <mergeCell ref="A79:D79"/>
    <mergeCell ref="G79:H79"/>
    <mergeCell ref="A80:D80"/>
    <mergeCell ref="G80:H80"/>
    <mergeCell ref="A81:D81"/>
    <mergeCell ref="G81:H81"/>
    <mergeCell ref="A91:D91"/>
    <mergeCell ref="D88:E88"/>
    <mergeCell ref="L88:N88"/>
    <mergeCell ref="A89:C89"/>
    <mergeCell ref="D89:E89"/>
    <mergeCell ref="L89:N89"/>
    <mergeCell ref="D90:E90"/>
    <mergeCell ref="L90:N90"/>
    <mergeCell ref="A85:B85"/>
    <mergeCell ref="C85:D85"/>
    <mergeCell ref="G85:H85"/>
    <mergeCell ref="A87:C87"/>
    <mergeCell ref="D87:E87"/>
    <mergeCell ref="L87:N87"/>
  </mergeCells>
  <conditionalFormatting sqref="F85">
    <cfRule type="cellIs" dxfId="12" priority="13" stopIfTrue="1" operator="notEqual">
      <formula>$Q$84</formula>
    </cfRule>
  </conditionalFormatting>
  <conditionalFormatting sqref="J85">
    <cfRule type="cellIs" dxfId="11" priority="12" stopIfTrue="1" operator="notEqual">
      <formula>$T$84</formula>
    </cfRule>
  </conditionalFormatting>
  <conditionalFormatting sqref="K85">
    <cfRule type="cellIs" dxfId="10" priority="11" stopIfTrue="1" operator="notEqual">
      <formula>$U$84</formula>
    </cfRule>
  </conditionalFormatting>
  <conditionalFormatting sqref="L85">
    <cfRule type="cellIs" dxfId="9" priority="10" stopIfTrue="1" operator="notEqual">
      <formula>$V$84</formula>
    </cfRule>
  </conditionalFormatting>
  <conditionalFormatting sqref="F55:F56">
    <cfRule type="cellIs" dxfId="8" priority="9" stopIfTrue="1" operator="notEqual">
      <formula>$Q$55</formula>
    </cfRule>
  </conditionalFormatting>
  <conditionalFormatting sqref="G55:H56">
    <cfRule type="cellIs" dxfId="7" priority="8" stopIfTrue="1" operator="notEqual">
      <formula>$R$55</formula>
    </cfRule>
  </conditionalFormatting>
  <conditionalFormatting sqref="I55:I56">
    <cfRule type="cellIs" dxfId="6" priority="7" stopIfTrue="1" operator="notEqual">
      <formula>$S$55</formula>
    </cfRule>
  </conditionalFormatting>
  <conditionalFormatting sqref="J55:J56">
    <cfRule type="cellIs" dxfId="5" priority="6" stopIfTrue="1" operator="notEqual">
      <formula>$T$55</formula>
    </cfRule>
  </conditionalFormatting>
  <conditionalFormatting sqref="K55:K56">
    <cfRule type="cellIs" dxfId="4" priority="5" stopIfTrue="1" operator="notEqual">
      <formula>$U$55</formula>
    </cfRule>
  </conditionalFormatting>
  <conditionalFormatting sqref="L55:L56">
    <cfRule type="cellIs" dxfId="3" priority="4" stopIfTrue="1" operator="notEqual">
      <formula>$V$55</formula>
    </cfRule>
  </conditionalFormatting>
  <conditionalFormatting sqref="M55:M56">
    <cfRule type="cellIs" dxfId="2" priority="3" stopIfTrue="1" operator="notEqual">
      <formula>$W$55</formula>
    </cfRule>
  </conditionalFormatting>
  <conditionalFormatting sqref="E9:N9">
    <cfRule type="cellIs" dxfId="1" priority="2" stopIfTrue="1" operator="equal">
      <formula>0</formula>
    </cfRule>
  </conditionalFormatting>
  <conditionalFormatting sqref="M85">
    <cfRule type="cellIs" dxfId="0" priority="1" stopIfTrue="1" operator="notEqual">
      <formula>$W$84</formula>
    </cfRule>
  </conditionalFormatting>
  <dataValidations count="1">
    <dataValidation type="decimal" operator="greaterThanOrEqual" allowBlank="1" showInputMessage="1" showErrorMessage="1" errorTitle="Внимание!" error="Значение в данной ячейке не должно быть отрицательным" sqref="G18:I18">
      <formula1>0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2021-04-06T13:10:47Z</dcterms:created>
  <dcterms:modified xsi:type="dcterms:W3CDTF">2024-10-31T09:22:25Z</dcterms:modified>
</cp:coreProperties>
</file>